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340"/>
  </bookViews>
  <sheets>
    <sheet name="2016 Balance sheet" sheetId="2" r:id="rId1"/>
    <sheet name="2016 Rev. Exp. Budget" sheetId="1" r:id="rId2"/>
    <sheet name="2016 Cash Flow Budge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43" i="1" s="1"/>
  <c r="L9" i="1"/>
  <c r="H30" i="1"/>
  <c r="K126" i="1" l="1"/>
  <c r="J126" i="1"/>
  <c r="I126" i="1"/>
  <c r="R122" i="1"/>
  <c r="D122" i="1"/>
  <c r="E122" i="1" s="1"/>
  <c r="R121" i="1"/>
  <c r="D121" i="1"/>
  <c r="E121" i="1" s="1"/>
  <c r="R120" i="1"/>
  <c r="D120" i="1"/>
  <c r="C120" i="1"/>
  <c r="C117" i="1" s="1"/>
  <c r="R119" i="1"/>
  <c r="E119" i="1"/>
  <c r="D119" i="1"/>
  <c r="R118" i="1"/>
  <c r="D118" i="1"/>
  <c r="D117" i="1" s="1"/>
  <c r="R115" i="1"/>
  <c r="D115" i="1"/>
  <c r="E115" i="1" s="1"/>
  <c r="R114" i="1"/>
  <c r="D114" i="1"/>
  <c r="E114" i="1" s="1"/>
  <c r="R113" i="1"/>
  <c r="D113" i="1"/>
  <c r="E113" i="1" s="1"/>
  <c r="R112" i="1"/>
  <c r="D112" i="1"/>
  <c r="E112" i="1" s="1"/>
  <c r="R111" i="1"/>
  <c r="D111" i="1"/>
  <c r="E111" i="1" s="1"/>
  <c r="C110" i="1"/>
  <c r="R108" i="1"/>
  <c r="D108" i="1"/>
  <c r="E108" i="1" s="1"/>
  <c r="R107" i="1"/>
  <c r="D107" i="1"/>
  <c r="E107" i="1" s="1"/>
  <c r="R106" i="1"/>
  <c r="D106" i="1"/>
  <c r="E106" i="1" s="1"/>
  <c r="R105" i="1"/>
  <c r="D105" i="1"/>
  <c r="E105" i="1" s="1"/>
  <c r="R104" i="1"/>
  <c r="D104" i="1"/>
  <c r="E104" i="1" s="1"/>
  <c r="R103" i="1"/>
  <c r="D103" i="1"/>
  <c r="E103" i="1" s="1"/>
  <c r="R102" i="1"/>
  <c r="D102" i="1"/>
  <c r="E102" i="1" s="1"/>
  <c r="R101" i="1"/>
  <c r="D101" i="1"/>
  <c r="E101" i="1" s="1"/>
  <c r="R100" i="1"/>
  <c r="D100" i="1"/>
  <c r="E100" i="1" s="1"/>
  <c r="R99" i="1"/>
  <c r="D99" i="1"/>
  <c r="E99" i="1" s="1"/>
  <c r="R98" i="1"/>
  <c r="D98" i="1"/>
  <c r="E98" i="1" s="1"/>
  <c r="C97" i="1"/>
  <c r="R95" i="1"/>
  <c r="D95" i="1"/>
  <c r="E95" i="1" s="1"/>
  <c r="R94" i="1"/>
  <c r="D94" i="1"/>
  <c r="E94" i="1" s="1"/>
  <c r="R93" i="1"/>
  <c r="D93" i="1"/>
  <c r="E93" i="1" s="1"/>
  <c r="R92" i="1"/>
  <c r="D92" i="1"/>
  <c r="E92" i="1" s="1"/>
  <c r="R91" i="1"/>
  <c r="D91" i="1"/>
  <c r="E91" i="1" s="1"/>
  <c r="R90" i="1"/>
  <c r="D90" i="1"/>
  <c r="E90" i="1" s="1"/>
  <c r="R89" i="1"/>
  <c r="D89" i="1"/>
  <c r="E89" i="1" s="1"/>
  <c r="R88" i="1"/>
  <c r="D88" i="1"/>
  <c r="E88" i="1" s="1"/>
  <c r="C87" i="1"/>
  <c r="R85" i="1"/>
  <c r="D85" i="1"/>
  <c r="E85" i="1" s="1"/>
  <c r="R84" i="1"/>
  <c r="R83" i="1"/>
  <c r="D83" i="1"/>
  <c r="C83" i="1"/>
  <c r="R82" i="1"/>
  <c r="D82" i="1"/>
  <c r="E82" i="1" s="1"/>
  <c r="R81" i="1"/>
  <c r="F81" i="1"/>
  <c r="F124" i="1" s="1"/>
  <c r="D81" i="1"/>
  <c r="E81" i="1" s="1"/>
  <c r="R80" i="1"/>
  <c r="D80" i="1"/>
  <c r="E80" i="1" s="1"/>
  <c r="R79" i="1"/>
  <c r="D79" i="1"/>
  <c r="E79" i="1" s="1"/>
  <c r="R78" i="1"/>
  <c r="D78" i="1"/>
  <c r="E78" i="1" s="1"/>
  <c r="D77" i="1"/>
  <c r="E77" i="1" s="1"/>
  <c r="R75" i="1"/>
  <c r="D75" i="1"/>
  <c r="E75" i="1" s="1"/>
  <c r="R74" i="1"/>
  <c r="D74" i="1"/>
  <c r="E74" i="1" s="1"/>
  <c r="C73" i="1"/>
  <c r="R71" i="1"/>
  <c r="D71" i="1"/>
  <c r="E71" i="1" s="1"/>
  <c r="R70" i="1"/>
  <c r="D70" i="1"/>
  <c r="E70" i="1" s="1"/>
  <c r="R69" i="1"/>
  <c r="D69" i="1"/>
  <c r="E69" i="1" s="1"/>
  <c r="R68" i="1"/>
  <c r="D68" i="1"/>
  <c r="E68" i="1" s="1"/>
  <c r="C68" i="1"/>
  <c r="R67" i="1"/>
  <c r="G67" i="1"/>
  <c r="G124" i="1" s="1"/>
  <c r="D67" i="1"/>
  <c r="C67" i="1"/>
  <c r="R66" i="1"/>
  <c r="D66" i="1"/>
  <c r="C66" i="1"/>
  <c r="R65" i="1"/>
  <c r="D65" i="1"/>
  <c r="E65" i="1" s="1"/>
  <c r="D64" i="1"/>
  <c r="E64" i="1" s="1"/>
  <c r="C63" i="1"/>
  <c r="R60" i="1"/>
  <c r="D60" i="1"/>
  <c r="E60" i="1" s="1"/>
  <c r="R59" i="1"/>
  <c r="D59" i="1"/>
  <c r="E59" i="1" s="1"/>
  <c r="R58" i="1"/>
  <c r="D58" i="1"/>
  <c r="E58" i="1" s="1"/>
  <c r="R57" i="1"/>
  <c r="D57" i="1"/>
  <c r="C57" i="1"/>
  <c r="E57" i="1" s="1"/>
  <c r="D56" i="1"/>
  <c r="R41" i="1"/>
  <c r="H38" i="1"/>
  <c r="R39" i="1"/>
  <c r="O38" i="1"/>
  <c r="N38" i="1"/>
  <c r="M38" i="1"/>
  <c r="L38" i="1"/>
  <c r="R36" i="1"/>
  <c r="R35" i="1"/>
  <c r="R34" i="1"/>
  <c r="R33" i="1"/>
  <c r="R32" i="1"/>
  <c r="R31" i="1"/>
  <c r="Q30" i="1"/>
  <c r="P30" i="1"/>
  <c r="O30" i="1"/>
  <c r="N30" i="1"/>
  <c r="M30" i="1"/>
  <c r="L30" i="1"/>
  <c r="R28" i="1"/>
  <c r="R27" i="1"/>
  <c r="R26" i="1"/>
  <c r="R25" i="1"/>
  <c r="R24" i="1"/>
  <c r="R23" i="1"/>
  <c r="R22" i="1"/>
  <c r="N21" i="1"/>
  <c r="M21" i="1"/>
  <c r="L21" i="1"/>
  <c r="H21" i="1"/>
  <c r="R19" i="1"/>
  <c r="R18" i="1" s="1"/>
  <c r="Q18" i="1"/>
  <c r="P18" i="1"/>
  <c r="O18" i="1"/>
  <c r="N18" i="1"/>
  <c r="M18" i="1"/>
  <c r="L18" i="1"/>
  <c r="H18" i="1"/>
  <c r="R16" i="1"/>
  <c r="R15" i="1"/>
  <c r="R14" i="1"/>
  <c r="Q9" i="1"/>
  <c r="R12" i="1"/>
  <c r="R11" i="1"/>
  <c r="R10" i="1"/>
  <c r="O9" i="1"/>
  <c r="N9" i="1"/>
  <c r="M9" i="1"/>
  <c r="R7" i="1"/>
  <c r="R6" i="1"/>
  <c r="O5" i="1"/>
  <c r="N5" i="1"/>
  <c r="M5" i="1"/>
  <c r="L5" i="1"/>
  <c r="H5" i="1"/>
  <c r="N124" i="1" l="1"/>
  <c r="R5" i="1"/>
  <c r="E120" i="1"/>
  <c r="R64" i="1"/>
  <c r="D110" i="1"/>
  <c r="Q43" i="1"/>
  <c r="O124" i="1"/>
  <c r="R51" i="1"/>
  <c r="C55" i="1"/>
  <c r="E67" i="1"/>
  <c r="R77" i="1"/>
  <c r="E110" i="1"/>
  <c r="E87" i="1"/>
  <c r="M43" i="1"/>
  <c r="R56" i="1"/>
  <c r="R55" i="1" s="1"/>
  <c r="E83" i="1"/>
  <c r="D97" i="1"/>
  <c r="E118" i="1"/>
  <c r="R30" i="1"/>
  <c r="Q124" i="1"/>
  <c r="E66" i="1"/>
  <c r="D87" i="1"/>
  <c r="R97" i="1"/>
  <c r="Q126" i="1"/>
  <c r="O21" i="1"/>
  <c r="O43" i="1" s="1"/>
  <c r="R52" i="1"/>
  <c r="L43" i="1"/>
  <c r="N43" i="1"/>
  <c r="N126" i="1" s="1"/>
  <c r="R21" i="1"/>
  <c r="R53" i="1"/>
  <c r="P124" i="1"/>
  <c r="R13" i="1"/>
  <c r="R9" i="1" s="1"/>
  <c r="P9" i="1"/>
  <c r="P43" i="1" s="1"/>
  <c r="R49" i="1"/>
  <c r="R40" i="1"/>
  <c r="R38" i="1" s="1"/>
  <c r="D49" i="1"/>
  <c r="E49" i="1" s="1"/>
  <c r="R50" i="1"/>
  <c r="D52" i="1"/>
  <c r="E52" i="1" s="1"/>
  <c r="D53" i="1"/>
  <c r="E53" i="1" s="1"/>
  <c r="D76" i="1"/>
  <c r="R87" i="1"/>
  <c r="R110" i="1"/>
  <c r="R117" i="1"/>
  <c r="D48" i="1"/>
  <c r="E48" i="1" s="1"/>
  <c r="H124" i="1"/>
  <c r="C62" i="1"/>
  <c r="R63" i="1"/>
  <c r="R62" i="1" s="1"/>
  <c r="R76" i="1"/>
  <c r="E56" i="1"/>
  <c r="E55" i="1" s="1"/>
  <c r="D55" i="1"/>
  <c r="D63" i="1"/>
  <c r="D62" i="1" s="1"/>
  <c r="E97" i="1"/>
  <c r="P126" i="1" l="1"/>
  <c r="C124" i="1"/>
  <c r="E117" i="1"/>
  <c r="R73" i="1"/>
  <c r="R48" i="1"/>
  <c r="R47" i="1" s="1"/>
  <c r="M124" i="1"/>
  <c r="M126" i="1" s="1"/>
  <c r="L124" i="1"/>
  <c r="O126" i="1"/>
  <c r="E63" i="1"/>
  <c r="E62" i="1" s="1"/>
  <c r="E76" i="1"/>
  <c r="E73" i="1" s="1"/>
  <c r="D73" i="1"/>
  <c r="D124" i="1" s="1"/>
  <c r="H126" i="1"/>
  <c r="R43" i="1"/>
  <c r="R124" i="1" l="1"/>
  <c r="L126" i="1"/>
  <c r="R126" i="1" s="1"/>
  <c r="E124" i="1"/>
</calcChain>
</file>

<file path=xl/comments1.xml><?xml version="1.0" encoding="utf-8"?>
<comments xmlns="http://schemas.openxmlformats.org/spreadsheetml/2006/main">
  <authors>
    <author>Kate Innanen</author>
  </authors>
  <commentList>
    <comment ref="C52" authorId="0">
      <text>
        <r>
          <rPr>
            <b/>
            <sz val="9"/>
            <color indexed="81"/>
            <rFont val="Tahoma"/>
            <family val="2"/>
          </rPr>
          <t>Kate Innanen:</t>
        </r>
        <r>
          <rPr>
            <sz val="9"/>
            <color indexed="81"/>
            <rFont val="Tahoma"/>
            <family val="2"/>
          </rPr>
          <t xml:space="preserve">
2013: $34,415
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Kate Innanen:</t>
        </r>
        <r>
          <rPr>
            <sz val="9"/>
            <color indexed="81"/>
            <rFont val="Tahoma"/>
            <family val="2"/>
          </rPr>
          <t xml:space="preserve">
2013: $4,480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Kate Innanen:</t>
        </r>
        <r>
          <rPr>
            <sz val="9"/>
            <color indexed="81"/>
            <rFont val="Tahoma"/>
            <family val="2"/>
          </rPr>
          <t xml:space="preserve">
2013: $11,265 audit + Brent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Kate Innanen:</t>
        </r>
        <r>
          <rPr>
            <sz val="9"/>
            <color indexed="81"/>
            <rFont val="Tahoma"/>
            <family val="2"/>
          </rPr>
          <t xml:space="preserve">
2013: $16,061</t>
        </r>
      </text>
    </comment>
    <comment ref="C78" authorId="0">
      <text>
        <r>
          <rPr>
            <b/>
            <sz val="9"/>
            <color indexed="81"/>
            <rFont val="Tahoma"/>
            <family val="2"/>
          </rPr>
          <t>Kate Innanen:</t>
        </r>
        <r>
          <rPr>
            <sz val="9"/>
            <color indexed="81"/>
            <rFont val="Tahoma"/>
            <family val="2"/>
          </rPr>
          <t xml:space="preserve">
2013: $600 (after IFTC reimbursement)</t>
        </r>
      </text>
    </comment>
    <comment ref="C95" authorId="0">
      <text>
        <r>
          <rPr>
            <b/>
            <sz val="9"/>
            <color indexed="81"/>
            <rFont val="Tahoma"/>
            <family val="2"/>
          </rPr>
          <t>Kate Innanen:</t>
        </r>
        <r>
          <rPr>
            <sz val="9"/>
            <color indexed="81"/>
            <rFont val="Tahoma"/>
            <family val="2"/>
          </rPr>
          <t xml:space="preserve">
Tribe</t>
        </r>
      </text>
    </comment>
  </commentList>
</comments>
</file>

<file path=xl/sharedStrings.xml><?xml version="1.0" encoding="utf-8"?>
<sst xmlns="http://schemas.openxmlformats.org/spreadsheetml/2006/main" count="253" uniqueCount="154">
  <si>
    <t>Account</t>
  </si>
  <si>
    <t>Type</t>
  </si>
  <si>
    <t>Anticipated Need</t>
    <phoneticPr fontId="0" type="noConversion"/>
  </si>
  <si>
    <t>Budget Avail</t>
    <phoneticPr fontId="0" type="noConversion"/>
  </si>
  <si>
    <t>Variance</t>
    <phoneticPr fontId="0" type="noConversion"/>
  </si>
  <si>
    <t>Actual to 26Nov13</t>
    <phoneticPr fontId="0" type="noConversion"/>
  </si>
  <si>
    <t>Forecast to 31Dec13</t>
    <phoneticPr fontId="0" type="noConversion"/>
  </si>
  <si>
    <t>FM FFS-2015</t>
  </si>
  <si>
    <t>CFSA</t>
  </si>
  <si>
    <t>ACS</t>
  </si>
  <si>
    <t>PHAC</t>
  </si>
  <si>
    <t>Rotary</t>
  </si>
  <si>
    <t>REVENUES</t>
  </si>
  <si>
    <t>42100 · DIRECT PUBLIC GRANTS</t>
  </si>
  <si>
    <t>Income</t>
  </si>
  <si>
    <t>42120 · Foundation and Trust Grants</t>
  </si>
  <si>
    <t>42130 · Non-Profit Grants</t>
  </si>
  <si>
    <t>42200 · DIRECT PUBLIC SUPPORT</t>
  </si>
  <si>
    <t>42210 · Individual Contributions</t>
  </si>
  <si>
    <t>42215 · Staff Contributions</t>
  </si>
  <si>
    <t>42220 · Corporate Contributions</t>
  </si>
  <si>
    <t>42225 · Foundation Contributions</t>
  </si>
  <si>
    <t>42226 · Foundation Contributions</t>
  </si>
  <si>
    <t>42230 · Non-Profit Contributions</t>
  </si>
  <si>
    <t>42240 · Gifts in Kind - Goods</t>
  </si>
  <si>
    <t>43100 · INDIRECT PUBLIC SUPPORT</t>
  </si>
  <si>
    <t>43110 · Directed Contributions</t>
  </si>
  <si>
    <t>44100 · GOVERNMENT SUPPORT</t>
  </si>
  <si>
    <t>44110 · Federal Contributed Support</t>
  </si>
  <si>
    <t>44120 · Provincial Contributed Support</t>
  </si>
  <si>
    <t>44430 · Municipal Contributed Support</t>
  </si>
  <si>
    <t>44150 · Government Project Support</t>
  </si>
  <si>
    <t>45000 · INVESTMENT REVENUE</t>
  </si>
  <si>
    <t>45030 · Interest-Savings, Short-term CD</t>
  </si>
  <si>
    <t>45050 · Other Investment Revenue</t>
  </si>
  <si>
    <t>47200 · PROGRAM INCOME</t>
  </si>
  <si>
    <t>47210 · Yearly Participation Fees</t>
  </si>
  <si>
    <t>47230 · Annual Membership Dues</t>
  </si>
  <si>
    <t>47240 · Program Registration Fees</t>
  </si>
  <si>
    <t>47250 · Parent Coaching Income</t>
  </si>
  <si>
    <t>47260 · Program Delivery Fees</t>
  </si>
  <si>
    <t>47290 · Miscellaneous Program Income</t>
  </si>
  <si>
    <t>49000 · OTHER INCOME</t>
  </si>
  <si>
    <t>49920 · Video Sales</t>
  </si>
  <si>
    <t>49950 · Partner Rental Income</t>
  </si>
  <si>
    <t>49990 · Miscellaneous Revenue</t>
  </si>
  <si>
    <t>TOTAL PROJECTED REVENUE</t>
  </si>
  <si>
    <t>EXPENSES</t>
  </si>
  <si>
    <t>66000 · PAYROLL EXPENSES</t>
  </si>
  <si>
    <t>Expense</t>
  </si>
  <si>
    <t>66100 · Program Salaries</t>
  </si>
  <si>
    <t>66150 · Support Salaries</t>
    <phoneticPr fontId="0" type="noConversion"/>
  </si>
  <si>
    <t>66200 · CPP</t>
  </si>
  <si>
    <t>66210 · EI</t>
  </si>
  <si>
    <t>66300 · Group Benefits</t>
  </si>
  <si>
    <t>65400 · HSA Benefits/Service Charges</t>
  </si>
  <si>
    <t>62100 · CONTRACTED SERVICES</t>
  </si>
  <si>
    <t>62110 · Audit &amp; Accounting Services</t>
  </si>
  <si>
    <t>62120 · Facilitator/Trainer Services</t>
  </si>
  <si>
    <t>62160 · IT Contracted Services</t>
  </si>
  <si>
    <t>62170 · Childcare Help</t>
  </si>
  <si>
    <t>62190 · Other Contracted Services</t>
  </si>
  <si>
    <t>62800 · OCCUPANCY &amp; EQUIPMENT</t>
  </si>
  <si>
    <t>62810 · Rent</t>
  </si>
  <si>
    <t>62815 · Rent - Community Facilities</t>
  </si>
  <si>
    <t>62830 · Utilities</t>
  </si>
  <si>
    <t>62840 · Telephone &amp; Internet</t>
  </si>
  <si>
    <t>62850 · Facility Cleaning &amp; Maintenence</t>
  </si>
  <si>
    <t>62860 · Equip Rental and Maintenance</t>
  </si>
  <si>
    <t>62870 · Storage &amp; Archives</t>
  </si>
  <si>
    <t>62880 · Property Insurance</t>
  </si>
  <si>
    <t>62890 · Other Occupancy &amp; Equipment</t>
  </si>
  <si>
    <t>65000 · PROGRAM OPERATIONS</t>
  </si>
  <si>
    <t>65010 · Program Supplies</t>
  </si>
  <si>
    <t>65020 · Food (Program)</t>
  </si>
  <si>
    <t>65030 · Cell Phone Allowance</t>
  </si>
  <si>
    <t>65040 · Mileage</t>
  </si>
  <si>
    <t>65045 · Parking</t>
  </si>
  <si>
    <t>65050 · Program Furniture/Equipment</t>
  </si>
  <si>
    <t>65060 · Printing &amp; Copying (Program)</t>
  </si>
  <si>
    <t>65070 · Books, Subscriptions, Reference</t>
  </si>
  <si>
    <t>65080 · Client Support/Travel</t>
  </si>
  <si>
    <t>65085 · Client Education &amp; Workshops</t>
  </si>
  <si>
    <t>65087 - Recreation</t>
  </si>
  <si>
    <t>65090 · Other Program Operations</t>
  </si>
  <si>
    <t>65100 · STAFF &amp; VOLUNTEERS</t>
  </si>
  <si>
    <t>65110 · Staff Development</t>
  </si>
  <si>
    <t>65120 · Staff Training Dollars</t>
  </si>
  <si>
    <t>65130 · Recruitment Expenses</t>
  </si>
  <si>
    <t>65140 · Staff Checks/Administration</t>
  </si>
  <si>
    <t>65150 · Staff Recognition</t>
  </si>
  <si>
    <t>65160 · Volunteer Checks/Administration</t>
  </si>
  <si>
    <t>65170 · Volunteer Recognition</t>
  </si>
  <si>
    <t>65190 · Other Staff &amp; Volunteer</t>
  </si>
  <si>
    <t>65200 · ADMINISTRATION</t>
  </si>
  <si>
    <t>65210 · Office Supplies</t>
  </si>
  <si>
    <t>65220 · Computer/Tech Equipment</t>
  </si>
  <si>
    <t>65225 · Computer Software</t>
  </si>
  <si>
    <t>65230 · Data Collection/Evaluation</t>
  </si>
  <si>
    <t>65250 · Memberships and Dues</t>
  </si>
  <si>
    <t>65260 · Printing &amp; Copying (Admin)</t>
  </si>
  <si>
    <t>65265 · Postage &amp; Courier</t>
  </si>
  <si>
    <t>65270 · Board Expenses</t>
  </si>
  <si>
    <t>65280 · Meeting Expenses</t>
  </si>
  <si>
    <t>65285 · AGM Expenses</t>
  </si>
  <si>
    <t>65290 · Other Administration</t>
  </si>
  <si>
    <t>65300 · MARKETING/FUNDRAISING</t>
  </si>
  <si>
    <t>65310 · Advertising Expenses</t>
  </si>
  <si>
    <t>65320 · Printing &amp; Copying (Marketing)</t>
  </si>
  <si>
    <t>65350 · Fundraising Events</t>
  </si>
  <si>
    <t>65370 · Website Design &amp; Maintenance</t>
  </si>
  <si>
    <t>65390 · Other Marketing/Fundraising</t>
  </si>
  <si>
    <t>65900 · OTHER</t>
  </si>
  <si>
    <t>65910 · Insurance (Liability, D&amp;O)</t>
  </si>
  <si>
    <t>65920 · Bank Service Charges</t>
  </si>
  <si>
    <t>65925 · Payroll Processing Fees</t>
  </si>
  <si>
    <t>65930 · Credit Card Processing Fees</t>
  </si>
  <si>
    <t>65990 · Other Expenses</t>
  </si>
  <si>
    <t>TOTAL PROJECTED EXPENSES</t>
  </si>
  <si>
    <t>VARIANCE</t>
  </si>
  <si>
    <t>Private Donation</t>
  </si>
  <si>
    <t>General</t>
  </si>
  <si>
    <t>Fundraiser</t>
  </si>
  <si>
    <t xml:space="preserve"> TOTAL</t>
  </si>
  <si>
    <t>FCSS</t>
  </si>
  <si>
    <t>Casino</t>
  </si>
  <si>
    <t>Name of Organization</t>
  </si>
  <si>
    <t>REVENUE AND EXPENSE BUDGET for YE Dec 31,…….</t>
  </si>
  <si>
    <t>BALANCE SHEET BUDGET as at Dec 31, ….</t>
  </si>
  <si>
    <t>ASSETS</t>
  </si>
  <si>
    <t>Current assets :</t>
  </si>
  <si>
    <t>Cash</t>
  </si>
  <si>
    <t>GST receivable</t>
  </si>
  <si>
    <t>Prepaid expenses and deposits</t>
  </si>
  <si>
    <t>Capital assets</t>
  </si>
  <si>
    <t>LIABILITIES AND NET ASSETS</t>
  </si>
  <si>
    <t>Current Liabilities :</t>
  </si>
  <si>
    <t>Accounts payable and accruals</t>
  </si>
  <si>
    <t>Deferred revenue</t>
  </si>
  <si>
    <t>Deferred contributions</t>
  </si>
  <si>
    <t>Net assets / other</t>
  </si>
  <si>
    <t>CASH FLOW BUDGET for YE Dec 31,…….</t>
  </si>
  <si>
    <t>Cash Flow from ( used in ) operating :</t>
  </si>
  <si>
    <t xml:space="preserve">      Excess of revenues over expenses</t>
  </si>
  <si>
    <t xml:space="preserve">      Add non-cash items :</t>
  </si>
  <si>
    <t>Amortization</t>
  </si>
  <si>
    <t>Other</t>
  </si>
  <si>
    <t>Change in non-cash working capital</t>
  </si>
  <si>
    <t>Prepaid expenses</t>
  </si>
  <si>
    <t>Investing activities :</t>
  </si>
  <si>
    <t>Purchase of Capital assets</t>
  </si>
  <si>
    <t xml:space="preserve">Increase / ( decrease ) in Cash </t>
  </si>
  <si>
    <t>Cash, beginning of year</t>
  </si>
  <si>
    <t>Cash, end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</si>
</sst>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_(&quot;$&quot;* #,##0.00_);_(&quot;$&quot;* \(#,##0.00\);_(&quot;$&quot;* &quot;-&quot;_);_(@_)"/>
    <numFmt numFmtId="166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/>
    <xf numFmtId="49" fontId="4" fillId="0" borderId="0" xfId="0" applyNumberFormat="1" applyFont="1"/>
    <xf numFmtId="42" fontId="4" fillId="0" borderId="0" xfId="1" applyNumberFormat="1" applyFont="1"/>
    <xf numFmtId="42" fontId="2" fillId="0" borderId="0" xfId="1" applyNumberFormat="1" applyFont="1"/>
    <xf numFmtId="42" fontId="2" fillId="0" borderId="0" xfId="1" applyNumberFormat="1" applyFont="1" applyFill="1"/>
    <xf numFmtId="49" fontId="4" fillId="0" borderId="0" xfId="0" applyNumberFormat="1" applyFont="1" applyAlignment="1">
      <alignment horizontal="left" indent="1"/>
    </xf>
    <xf numFmtId="42" fontId="4" fillId="0" borderId="0" xfId="1" applyNumberFormat="1" applyFont="1" applyFill="1"/>
    <xf numFmtId="49" fontId="5" fillId="0" borderId="0" xfId="0" applyNumberFormat="1" applyFont="1" applyAlignment="1">
      <alignment horizontal="left" indent="1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42" fontId="2" fillId="0" borderId="2" xfId="1" applyNumberFormat="1" applyFont="1" applyBorder="1"/>
    <xf numFmtId="42" fontId="2" fillId="0" borderId="2" xfId="1" applyNumberFormat="1" applyFont="1" applyFill="1" applyBorder="1"/>
    <xf numFmtId="0" fontId="6" fillId="0" borderId="0" xfId="0" applyFont="1"/>
    <xf numFmtId="164" fontId="4" fillId="0" borderId="0" xfId="2" applyNumberFormat="1" applyFont="1" applyFill="1"/>
    <xf numFmtId="164" fontId="4" fillId="0" borderId="0" xfId="2" applyNumberFormat="1" applyFont="1"/>
    <xf numFmtId="165" fontId="4" fillId="0" borderId="0" xfId="1" applyNumberFormat="1" applyFont="1"/>
    <xf numFmtId="44" fontId="4" fillId="0" borderId="0" xfId="1" applyNumberFormat="1" applyFont="1"/>
    <xf numFmtId="49" fontId="4" fillId="0" borderId="0" xfId="0" applyNumberFormat="1" applyFont="1" applyFill="1" applyAlignment="1">
      <alignment horizontal="left" indent="1"/>
    </xf>
    <xf numFmtId="165" fontId="4" fillId="0" borderId="0" xfId="1" applyNumberFormat="1" applyFont="1" applyFill="1"/>
    <xf numFmtId="44" fontId="4" fillId="0" borderId="0" xfId="1" applyFont="1" applyFill="1"/>
    <xf numFmtId="42" fontId="6" fillId="0" borderId="0" xfId="0" applyNumberFormat="1" applyFont="1"/>
    <xf numFmtId="42" fontId="6" fillId="0" borderId="0" xfId="0" applyNumberFormat="1" applyFont="1" applyFill="1"/>
    <xf numFmtId="49" fontId="2" fillId="0" borderId="0" xfId="0" applyNumberFormat="1" applyFont="1" applyFill="1"/>
    <xf numFmtId="0" fontId="3" fillId="0" borderId="0" xfId="0" applyFont="1" applyFill="1"/>
    <xf numFmtId="166" fontId="4" fillId="0" borderId="0" xfId="1" applyNumberFormat="1" applyFont="1"/>
    <xf numFmtId="42" fontId="6" fillId="0" borderId="0" xfId="1" applyNumberFormat="1" applyFont="1"/>
    <xf numFmtId="42" fontId="6" fillId="0" borderId="3" xfId="1" applyNumberFormat="1" applyFont="1" applyBorder="1"/>
    <xf numFmtId="42" fontId="2" fillId="0" borderId="3" xfId="1" applyNumberFormat="1" applyFont="1" applyBorder="1"/>
    <xf numFmtId="42" fontId="3" fillId="0" borderId="0" xfId="1" applyNumberFormat="1" applyFont="1"/>
    <xf numFmtId="42" fontId="3" fillId="0" borderId="0" xfId="1" applyNumberFormat="1" applyFont="1" applyFill="1"/>
    <xf numFmtId="0" fontId="0" fillId="0" borderId="4" xfId="0" applyBorder="1"/>
    <xf numFmtId="0" fontId="0" fillId="0" borderId="3" xfId="0" applyBorder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5" xfId="0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I25" sqref="I25"/>
    </sheetView>
  </sheetViews>
  <sheetFormatPr defaultRowHeight="15" x14ac:dyDescent="0.25"/>
  <sheetData>
    <row r="1" spans="1:9" x14ac:dyDescent="0.25">
      <c r="A1" s="6" t="s">
        <v>126</v>
      </c>
      <c r="B1" s="6"/>
      <c r="C1" s="6"/>
      <c r="D1" s="6"/>
      <c r="E1" s="6"/>
      <c r="F1" s="6"/>
      <c r="G1" s="6"/>
      <c r="H1" s="6"/>
    </row>
    <row r="2" spans="1:9" x14ac:dyDescent="0.25">
      <c r="A2" s="6" t="s">
        <v>128</v>
      </c>
      <c r="B2" s="6"/>
      <c r="C2" s="6"/>
      <c r="D2" s="6"/>
      <c r="E2" s="6"/>
      <c r="F2" s="6"/>
      <c r="G2" s="6"/>
      <c r="H2" s="6"/>
    </row>
    <row r="4" spans="1:9" x14ac:dyDescent="0.25">
      <c r="G4" s="38">
        <v>2016</v>
      </c>
      <c r="I4" s="38">
        <v>2015</v>
      </c>
    </row>
    <row r="5" spans="1:9" x14ac:dyDescent="0.25">
      <c r="E5" s="39" t="s">
        <v>129</v>
      </c>
    </row>
    <row r="7" spans="1:9" x14ac:dyDescent="0.25">
      <c r="A7" t="s">
        <v>130</v>
      </c>
    </row>
    <row r="9" spans="1:9" x14ac:dyDescent="0.25">
      <c r="A9" t="s">
        <v>131</v>
      </c>
    </row>
    <row r="10" spans="1:9" x14ac:dyDescent="0.25">
      <c r="A10" t="s">
        <v>132</v>
      </c>
    </row>
    <row r="11" spans="1:9" x14ac:dyDescent="0.25">
      <c r="A11" t="s">
        <v>133</v>
      </c>
      <c r="G11" s="36"/>
      <c r="I11" s="36"/>
    </row>
    <row r="15" spans="1:9" x14ac:dyDescent="0.25">
      <c r="A15" t="s">
        <v>134</v>
      </c>
    </row>
    <row r="17" spans="1:9" ht="15.75" thickBot="1" x14ac:dyDescent="0.3">
      <c r="G17" s="37"/>
      <c r="I17" s="37"/>
    </row>
    <row r="18" spans="1:9" ht="15.75" thickTop="1" x14ac:dyDescent="0.25"/>
    <row r="20" spans="1:9" x14ac:dyDescent="0.25">
      <c r="D20" s="39" t="s">
        <v>135</v>
      </c>
      <c r="E20" s="39"/>
      <c r="F20" s="39"/>
    </row>
    <row r="22" spans="1:9" x14ac:dyDescent="0.25">
      <c r="A22" t="s">
        <v>136</v>
      </c>
    </row>
    <row r="24" spans="1:9" x14ac:dyDescent="0.25">
      <c r="A24" t="s">
        <v>137</v>
      </c>
    </row>
    <row r="25" spans="1:9" x14ac:dyDescent="0.25">
      <c r="A25" t="s">
        <v>138</v>
      </c>
    </row>
    <row r="26" spans="1:9" x14ac:dyDescent="0.25">
      <c r="G26" s="36"/>
      <c r="I26" s="36"/>
    </row>
    <row r="30" spans="1:9" x14ac:dyDescent="0.25">
      <c r="A30" t="s">
        <v>139</v>
      </c>
    </row>
    <row r="32" spans="1:9" x14ac:dyDescent="0.25">
      <c r="A32" t="s">
        <v>140</v>
      </c>
    </row>
    <row r="34" spans="7:9" ht="15.75" thickBot="1" x14ac:dyDescent="0.3">
      <c r="G34" s="37"/>
      <c r="I34" s="37"/>
    </row>
    <row r="35" spans="7:9" ht="15.75" thickTop="1" x14ac:dyDescent="0.25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64"/>
  <sheetViews>
    <sheetView workbookViewId="0">
      <selection sqref="A1:H2"/>
    </sheetView>
  </sheetViews>
  <sheetFormatPr defaultColWidth="10" defaultRowHeight="12.75" x14ac:dyDescent="0.2"/>
  <cols>
    <col min="1" max="1" width="38.85546875" style="6" customWidth="1"/>
    <col min="2" max="2" width="7.7109375" style="6" hidden="1" customWidth="1"/>
    <col min="3" max="3" width="14" style="6" hidden="1" customWidth="1"/>
    <col min="4" max="5" width="11.7109375" style="6" hidden="1" customWidth="1"/>
    <col min="6" max="6" width="12.42578125" style="6" hidden="1" customWidth="1"/>
    <col min="7" max="7" width="13.85546875" style="6" hidden="1" customWidth="1"/>
    <col min="8" max="11" width="13.85546875" style="6" customWidth="1"/>
    <col min="12" max="13" width="13.85546875" style="29" customWidth="1"/>
    <col min="14" max="17" width="15.42578125" style="6" customWidth="1"/>
    <col min="18" max="18" width="13.85546875" style="18" customWidth="1"/>
    <col min="19" max="16384" width="10" style="6"/>
  </cols>
  <sheetData>
    <row r="1" spans="1:18" x14ac:dyDescent="0.2">
      <c r="A1" s="6" t="s">
        <v>126</v>
      </c>
    </row>
    <row r="2" spans="1:18" x14ac:dyDescent="0.2">
      <c r="A2" s="6" t="s">
        <v>127</v>
      </c>
    </row>
    <row r="3" spans="1:18" s="2" customFormat="1" ht="26.25" thickBo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124</v>
      </c>
      <c r="M3" s="1" t="s">
        <v>125</v>
      </c>
      <c r="N3" s="1" t="s">
        <v>120</v>
      </c>
      <c r="O3" s="1" t="s">
        <v>121</v>
      </c>
      <c r="P3" s="1" t="s">
        <v>11</v>
      </c>
      <c r="Q3" s="1" t="s">
        <v>122</v>
      </c>
      <c r="R3" s="1" t="s">
        <v>123</v>
      </c>
    </row>
    <row r="4" spans="1:18" ht="13.5" thickTop="1" x14ac:dyDescent="0.2">
      <c r="A4" s="3" t="s">
        <v>12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4"/>
      <c r="O4" s="4"/>
      <c r="P4" s="4"/>
      <c r="Q4" s="4"/>
      <c r="R4" s="4"/>
    </row>
    <row r="5" spans="1:18" x14ac:dyDescent="0.2">
      <c r="A5" s="7" t="s">
        <v>13</v>
      </c>
      <c r="B5" s="7" t="s">
        <v>14</v>
      </c>
      <c r="C5" s="8"/>
      <c r="D5" s="8"/>
      <c r="E5" s="8"/>
      <c r="F5" s="8"/>
      <c r="G5" s="8"/>
      <c r="H5" s="9">
        <f>SUM(H6:H7)</f>
        <v>0</v>
      </c>
      <c r="I5" s="9"/>
      <c r="J5" s="9"/>
      <c r="K5" s="9"/>
      <c r="L5" s="10">
        <f t="shared" ref="L5:O5" si="0">SUM(L6:L7)</f>
        <v>0</v>
      </c>
      <c r="M5" s="10">
        <f t="shared" si="0"/>
        <v>0</v>
      </c>
      <c r="N5" s="9">
        <f t="shared" si="0"/>
        <v>0</v>
      </c>
      <c r="O5" s="9">
        <f t="shared" si="0"/>
        <v>0</v>
      </c>
      <c r="P5" s="9"/>
      <c r="Q5" s="9"/>
      <c r="R5" s="9">
        <f>SUM(R6:R7)</f>
        <v>0</v>
      </c>
    </row>
    <row r="6" spans="1:18" x14ac:dyDescent="0.2">
      <c r="A6" s="11" t="s">
        <v>15</v>
      </c>
      <c r="B6" s="7" t="s">
        <v>14</v>
      </c>
      <c r="C6" s="8"/>
      <c r="D6" s="8"/>
      <c r="E6" s="8"/>
      <c r="F6" s="8"/>
      <c r="G6" s="8"/>
      <c r="H6" s="8"/>
      <c r="I6" s="8"/>
      <c r="J6" s="8"/>
      <c r="K6" s="8"/>
      <c r="L6" s="12"/>
      <c r="M6" s="12"/>
      <c r="R6" s="8">
        <f>SUM(H6:Q6)</f>
        <v>0</v>
      </c>
    </row>
    <row r="7" spans="1:18" x14ac:dyDescent="0.2">
      <c r="A7" s="11" t="s">
        <v>16</v>
      </c>
      <c r="B7" s="7"/>
      <c r="C7" s="8"/>
      <c r="D7" s="8"/>
      <c r="E7" s="8"/>
      <c r="F7" s="8"/>
      <c r="G7" s="8"/>
      <c r="H7" s="8"/>
      <c r="I7" s="8"/>
      <c r="J7" s="8"/>
      <c r="K7" s="8"/>
      <c r="L7" s="12"/>
      <c r="M7" s="12"/>
      <c r="R7" s="8">
        <f>SUM(H7:Q7)</f>
        <v>0</v>
      </c>
    </row>
    <row r="8" spans="1:18" x14ac:dyDescent="0.2">
      <c r="A8" s="11"/>
      <c r="B8" s="7"/>
      <c r="C8" s="8"/>
      <c r="D8" s="8"/>
      <c r="E8" s="8"/>
      <c r="F8" s="8"/>
      <c r="G8" s="8"/>
      <c r="H8" s="8"/>
      <c r="I8" s="8"/>
      <c r="J8" s="8"/>
      <c r="K8" s="8"/>
      <c r="L8" s="12"/>
      <c r="M8" s="12"/>
      <c r="R8" s="9"/>
    </row>
    <row r="9" spans="1:18" x14ac:dyDescent="0.2">
      <c r="A9" s="7" t="s">
        <v>17</v>
      </c>
      <c r="B9" s="7" t="s">
        <v>14</v>
      </c>
      <c r="C9" s="8"/>
      <c r="D9" s="8"/>
      <c r="E9" s="8"/>
      <c r="F9" s="8"/>
      <c r="G9" s="8"/>
      <c r="H9" s="10">
        <f>SUM(H10:H16)</f>
        <v>0</v>
      </c>
      <c r="I9" s="9"/>
      <c r="J9" s="9"/>
      <c r="K9" s="9"/>
      <c r="L9" s="10">
        <f>SUM(L10:L16)</f>
        <v>0</v>
      </c>
      <c r="M9" s="10">
        <f t="shared" ref="M9:Q9" si="1">SUM(M10:M16)</f>
        <v>0</v>
      </c>
      <c r="N9" s="9">
        <f t="shared" si="1"/>
        <v>0</v>
      </c>
      <c r="O9" s="9">
        <f t="shared" si="1"/>
        <v>0</v>
      </c>
      <c r="P9" s="9">
        <f t="shared" si="1"/>
        <v>0</v>
      </c>
      <c r="Q9" s="9">
        <f t="shared" si="1"/>
        <v>0</v>
      </c>
      <c r="R9" s="9">
        <f>SUM(R10:R16)</f>
        <v>0</v>
      </c>
    </row>
    <row r="10" spans="1:18" x14ac:dyDescent="0.2">
      <c r="A10" s="11" t="s">
        <v>18</v>
      </c>
      <c r="B10" s="7" t="s">
        <v>14</v>
      </c>
      <c r="C10" s="8"/>
      <c r="D10" s="8"/>
      <c r="E10" s="8"/>
      <c r="F10" s="8"/>
      <c r="G10" s="8"/>
      <c r="H10" s="8"/>
      <c r="I10" s="8"/>
      <c r="J10" s="8"/>
      <c r="K10" s="8"/>
      <c r="L10" s="12"/>
      <c r="M10" s="12"/>
      <c r="N10" s="8"/>
      <c r="O10" s="8"/>
      <c r="P10" s="8"/>
      <c r="Q10" s="8"/>
      <c r="R10" s="8">
        <f t="shared" ref="R10:R16" si="2">SUM(H10:Q10)</f>
        <v>0</v>
      </c>
    </row>
    <row r="11" spans="1:18" x14ac:dyDescent="0.2">
      <c r="A11" s="11" t="s">
        <v>19</v>
      </c>
      <c r="B11" s="7" t="s">
        <v>14</v>
      </c>
      <c r="C11" s="8"/>
      <c r="D11" s="8"/>
      <c r="E11" s="8"/>
      <c r="F11" s="8"/>
      <c r="G11" s="8"/>
      <c r="H11" s="8"/>
      <c r="I11" s="12"/>
      <c r="J11" s="8"/>
      <c r="K11" s="8"/>
      <c r="L11" s="12"/>
      <c r="M11" s="12"/>
      <c r="N11" s="8"/>
      <c r="O11" s="8"/>
      <c r="P11" s="8"/>
      <c r="Q11" s="8"/>
      <c r="R11" s="8">
        <f t="shared" si="2"/>
        <v>0</v>
      </c>
    </row>
    <row r="12" spans="1:18" x14ac:dyDescent="0.2">
      <c r="A12" s="11" t="s">
        <v>20</v>
      </c>
      <c r="B12" s="7" t="s">
        <v>14</v>
      </c>
      <c r="C12" s="8"/>
      <c r="D12" s="8"/>
      <c r="E12" s="8"/>
      <c r="F12" s="8"/>
      <c r="G12" s="8"/>
      <c r="H12" s="8"/>
      <c r="I12" s="12"/>
      <c r="J12" s="8"/>
      <c r="K12" s="8"/>
      <c r="L12" s="12"/>
      <c r="M12" s="12"/>
      <c r="N12" s="8"/>
      <c r="O12" s="8"/>
      <c r="P12" s="8"/>
      <c r="Q12" s="8"/>
      <c r="R12" s="8">
        <f t="shared" si="2"/>
        <v>0</v>
      </c>
    </row>
    <row r="13" spans="1:18" x14ac:dyDescent="0.2">
      <c r="A13" s="13" t="s">
        <v>21</v>
      </c>
      <c r="B13" s="7" t="s">
        <v>14</v>
      </c>
      <c r="C13" s="8"/>
      <c r="D13" s="8"/>
      <c r="E13" s="8"/>
      <c r="F13" s="8"/>
      <c r="G13" s="8"/>
      <c r="H13" s="8"/>
      <c r="I13" s="12"/>
      <c r="J13" s="8"/>
      <c r="K13" s="8"/>
      <c r="L13" s="12"/>
      <c r="M13" s="12"/>
      <c r="N13" s="8"/>
      <c r="O13" s="8"/>
      <c r="P13" s="8"/>
      <c r="Q13" s="8"/>
      <c r="R13" s="8">
        <f t="shared" si="2"/>
        <v>0</v>
      </c>
    </row>
    <row r="14" spans="1:18" hidden="1" x14ac:dyDescent="0.2">
      <c r="A14" s="13" t="s">
        <v>22</v>
      </c>
      <c r="B14" s="7" t="s">
        <v>14</v>
      </c>
      <c r="C14" s="8"/>
      <c r="D14" s="8"/>
      <c r="E14" s="8"/>
      <c r="F14" s="8"/>
      <c r="G14" s="8"/>
      <c r="H14" s="8"/>
      <c r="I14" s="12"/>
      <c r="J14" s="8"/>
      <c r="K14" s="8"/>
      <c r="L14" s="12"/>
      <c r="M14" s="12"/>
      <c r="N14" s="8"/>
      <c r="O14" s="8"/>
      <c r="P14" s="8"/>
      <c r="Q14" s="8"/>
      <c r="R14" s="8">
        <f t="shared" si="2"/>
        <v>0</v>
      </c>
    </row>
    <row r="15" spans="1:18" x14ac:dyDescent="0.2">
      <c r="A15" s="13" t="s">
        <v>23</v>
      </c>
      <c r="B15" s="7"/>
      <c r="C15" s="8"/>
      <c r="D15" s="8"/>
      <c r="E15" s="8"/>
      <c r="F15" s="8"/>
      <c r="G15" s="8"/>
      <c r="H15" s="8"/>
      <c r="I15" s="12"/>
      <c r="J15" s="8"/>
      <c r="K15" s="8"/>
      <c r="L15" s="12"/>
      <c r="M15" s="12"/>
      <c r="N15" s="8"/>
      <c r="O15" s="8"/>
      <c r="Q15" s="8"/>
      <c r="R15" s="8">
        <f t="shared" si="2"/>
        <v>0</v>
      </c>
    </row>
    <row r="16" spans="1:18" x14ac:dyDescent="0.2">
      <c r="A16" s="11" t="s">
        <v>24</v>
      </c>
      <c r="B16" s="7" t="s">
        <v>14</v>
      </c>
      <c r="C16" s="8"/>
      <c r="D16" s="8"/>
      <c r="E16" s="8"/>
      <c r="F16" s="8"/>
      <c r="G16" s="8"/>
      <c r="H16" s="8"/>
      <c r="I16" s="12"/>
      <c r="J16" s="8"/>
      <c r="K16" s="8"/>
      <c r="L16" s="12"/>
      <c r="M16" s="12"/>
      <c r="N16" s="8"/>
      <c r="O16" s="8"/>
      <c r="P16" s="8"/>
      <c r="Q16" s="8"/>
      <c r="R16" s="8">
        <f t="shared" si="2"/>
        <v>0</v>
      </c>
    </row>
    <row r="17" spans="1:18" x14ac:dyDescent="0.2">
      <c r="A17" s="11"/>
      <c r="B17" s="7"/>
      <c r="C17" s="8"/>
      <c r="D17" s="8"/>
      <c r="E17" s="8"/>
      <c r="F17" s="8"/>
      <c r="G17" s="8"/>
      <c r="H17" s="8"/>
      <c r="I17" s="12"/>
      <c r="J17" s="8"/>
      <c r="K17" s="8"/>
      <c r="L17" s="12"/>
      <c r="M17" s="12"/>
      <c r="N17" s="8"/>
      <c r="O17" s="8"/>
      <c r="P17" s="8"/>
      <c r="Q17" s="8"/>
      <c r="R17" s="9"/>
    </row>
    <row r="18" spans="1:18" x14ac:dyDescent="0.2">
      <c r="A18" s="7" t="s">
        <v>25</v>
      </c>
      <c r="B18" s="7" t="s">
        <v>14</v>
      </c>
      <c r="C18" s="8"/>
      <c r="D18" s="8"/>
      <c r="E18" s="8"/>
      <c r="F18" s="8"/>
      <c r="G18" s="8"/>
      <c r="H18" s="9">
        <f>SUM(H19)</f>
        <v>0</v>
      </c>
      <c r="I18" s="10"/>
      <c r="J18" s="9"/>
      <c r="K18" s="9"/>
      <c r="L18" s="10">
        <f t="shared" ref="L18:Q18" si="3">SUM(L19)</f>
        <v>0</v>
      </c>
      <c r="M18" s="10">
        <f t="shared" si="3"/>
        <v>0</v>
      </c>
      <c r="N18" s="9">
        <f t="shared" si="3"/>
        <v>0</v>
      </c>
      <c r="O18" s="9">
        <f t="shared" si="3"/>
        <v>0</v>
      </c>
      <c r="P18" s="9">
        <f t="shared" si="3"/>
        <v>0</v>
      </c>
      <c r="Q18" s="9">
        <f t="shared" si="3"/>
        <v>0</v>
      </c>
      <c r="R18" s="9">
        <f>SUM(R19)</f>
        <v>0</v>
      </c>
    </row>
    <row r="19" spans="1:18" x14ac:dyDescent="0.2">
      <c r="A19" s="11" t="s">
        <v>26</v>
      </c>
      <c r="B19" s="7" t="s">
        <v>14</v>
      </c>
      <c r="C19" s="8"/>
      <c r="D19" s="8"/>
      <c r="E19" s="8"/>
      <c r="F19" s="8"/>
      <c r="G19" s="8"/>
      <c r="H19" s="8"/>
      <c r="I19" s="12"/>
      <c r="J19" s="8"/>
      <c r="K19" s="8"/>
      <c r="L19" s="12"/>
      <c r="M19" s="12"/>
      <c r="N19" s="8"/>
      <c r="O19" s="8"/>
      <c r="P19" s="8"/>
      <c r="Q19" s="8"/>
      <c r="R19" s="8">
        <f>SUM(H19:Q19)</f>
        <v>0</v>
      </c>
    </row>
    <row r="20" spans="1:18" x14ac:dyDescent="0.2">
      <c r="A20" s="11"/>
      <c r="B20" s="7"/>
      <c r="C20" s="8"/>
      <c r="D20" s="8"/>
      <c r="E20" s="8"/>
      <c r="F20" s="8"/>
      <c r="G20" s="8"/>
      <c r="H20" s="8"/>
      <c r="I20" s="12"/>
      <c r="J20" s="8"/>
      <c r="K20" s="8"/>
      <c r="L20" s="12"/>
      <c r="M20" s="12"/>
      <c r="N20" s="8"/>
      <c r="O20" s="8"/>
      <c r="P20" s="8"/>
      <c r="Q20" s="8"/>
      <c r="R20" s="9"/>
    </row>
    <row r="21" spans="1:18" x14ac:dyDescent="0.2">
      <c r="A21" s="7" t="s">
        <v>27</v>
      </c>
      <c r="B21" s="7" t="s">
        <v>14</v>
      </c>
      <c r="C21" s="8"/>
      <c r="D21" s="8"/>
      <c r="E21" s="8"/>
      <c r="F21" s="8"/>
      <c r="G21" s="8"/>
      <c r="H21" s="9">
        <f>SUM(H22:H25)</f>
        <v>0</v>
      </c>
      <c r="I21" s="10"/>
      <c r="J21" s="10"/>
      <c r="K21" s="10"/>
      <c r="L21" s="10">
        <f t="shared" ref="L21:O21" si="4">SUM(L22:L25)</f>
        <v>0</v>
      </c>
      <c r="M21" s="10">
        <f t="shared" si="4"/>
        <v>0</v>
      </c>
      <c r="N21" s="9">
        <f t="shared" si="4"/>
        <v>0</v>
      </c>
      <c r="O21" s="9">
        <f t="shared" si="4"/>
        <v>0</v>
      </c>
      <c r="P21" s="9"/>
      <c r="Q21" s="9"/>
      <c r="R21" s="9">
        <f>SUM(R22:R25)</f>
        <v>0</v>
      </c>
    </row>
    <row r="22" spans="1:18" x14ac:dyDescent="0.2">
      <c r="A22" s="11" t="s">
        <v>28</v>
      </c>
      <c r="B22" s="7" t="s">
        <v>14</v>
      </c>
      <c r="C22" s="8"/>
      <c r="D22" s="8"/>
      <c r="E22" s="8"/>
      <c r="F22" s="8"/>
      <c r="G22" s="8"/>
      <c r="H22" s="8"/>
      <c r="I22" s="12"/>
      <c r="J22" s="8"/>
      <c r="K22" s="8"/>
      <c r="L22" s="12"/>
      <c r="M22" s="12"/>
      <c r="N22" s="8"/>
      <c r="O22" s="8"/>
      <c r="P22" s="8"/>
      <c r="Q22" s="8"/>
      <c r="R22" s="8">
        <f>SUM(H22:Q22)</f>
        <v>0</v>
      </c>
    </row>
    <row r="23" spans="1:18" x14ac:dyDescent="0.2">
      <c r="A23" s="11" t="s">
        <v>29</v>
      </c>
      <c r="B23" s="7" t="s">
        <v>14</v>
      </c>
      <c r="C23" s="8"/>
      <c r="D23" s="8"/>
      <c r="E23" s="8"/>
      <c r="F23" s="8"/>
      <c r="G23" s="8"/>
      <c r="H23" s="8"/>
      <c r="I23" s="12"/>
      <c r="J23" s="8"/>
      <c r="K23" s="8"/>
      <c r="L23" s="12"/>
      <c r="M23" s="12"/>
      <c r="N23" s="8"/>
      <c r="R23" s="8">
        <f>SUM(H23:Q23)</f>
        <v>0</v>
      </c>
    </row>
    <row r="24" spans="1:18" x14ac:dyDescent="0.2">
      <c r="A24" s="11" t="s">
        <v>30</v>
      </c>
      <c r="B24" s="7" t="s">
        <v>14</v>
      </c>
      <c r="C24" s="8"/>
      <c r="D24" s="8"/>
      <c r="E24" s="8"/>
      <c r="F24" s="8"/>
      <c r="G24" s="8"/>
      <c r="H24" s="8"/>
      <c r="I24" s="12"/>
      <c r="J24" s="8"/>
      <c r="K24" s="8"/>
      <c r="L24" s="12"/>
      <c r="M24" s="12"/>
      <c r="N24" s="8"/>
      <c r="O24" s="8"/>
      <c r="P24" s="8"/>
      <c r="Q24" s="8"/>
      <c r="R24" s="8">
        <f>SUM(H24:Q24)</f>
        <v>0</v>
      </c>
    </row>
    <row r="25" spans="1:18" x14ac:dyDescent="0.2">
      <c r="A25" s="13" t="s">
        <v>31</v>
      </c>
      <c r="B25" s="7" t="s">
        <v>14</v>
      </c>
      <c r="C25" s="8"/>
      <c r="D25" s="8"/>
      <c r="E25" s="8"/>
      <c r="F25" s="8"/>
      <c r="G25" s="8"/>
      <c r="H25" s="8"/>
      <c r="I25" s="12"/>
      <c r="J25" s="8"/>
      <c r="K25" s="8"/>
      <c r="L25" s="12"/>
      <c r="M25" s="12"/>
      <c r="N25" s="8"/>
      <c r="O25" s="8"/>
      <c r="P25" s="8"/>
      <c r="Q25" s="8"/>
      <c r="R25" s="8">
        <f>SUM(H25:Q25)</f>
        <v>0</v>
      </c>
    </row>
    <row r="26" spans="1:18" hidden="1" x14ac:dyDescent="0.2">
      <c r="A26" s="7" t="s">
        <v>32</v>
      </c>
      <c r="B26" s="7" t="s">
        <v>14</v>
      </c>
      <c r="C26" s="8"/>
      <c r="D26" s="8"/>
      <c r="E26" s="8"/>
      <c r="F26" s="8"/>
      <c r="G26" s="8"/>
      <c r="H26" s="8"/>
      <c r="I26" s="12"/>
      <c r="J26" s="8"/>
      <c r="K26" s="8"/>
      <c r="L26" s="12"/>
      <c r="M26" s="12"/>
      <c r="N26" s="8"/>
      <c r="O26" s="8"/>
      <c r="P26" s="8"/>
      <c r="Q26" s="8"/>
      <c r="R26" s="9">
        <f>SUM(H26:O26)</f>
        <v>0</v>
      </c>
    </row>
    <row r="27" spans="1:18" hidden="1" x14ac:dyDescent="0.2">
      <c r="A27" s="11" t="s">
        <v>33</v>
      </c>
      <c r="B27" s="7" t="s">
        <v>14</v>
      </c>
      <c r="C27" s="8"/>
      <c r="D27" s="8"/>
      <c r="E27" s="8"/>
      <c r="F27" s="8"/>
      <c r="G27" s="8"/>
      <c r="H27" s="8"/>
      <c r="I27" s="12"/>
      <c r="J27" s="8"/>
      <c r="K27" s="8"/>
      <c r="L27" s="12"/>
      <c r="M27" s="12"/>
      <c r="N27" s="8"/>
      <c r="O27" s="8"/>
      <c r="P27" s="8"/>
      <c r="Q27" s="8"/>
      <c r="R27" s="9">
        <f>SUM(H27:O27)</f>
        <v>0</v>
      </c>
    </row>
    <row r="28" spans="1:18" hidden="1" x14ac:dyDescent="0.2">
      <c r="A28" s="11" t="s">
        <v>34</v>
      </c>
      <c r="B28" s="7" t="s">
        <v>14</v>
      </c>
      <c r="C28" s="8"/>
      <c r="D28" s="8"/>
      <c r="E28" s="8"/>
      <c r="F28" s="8"/>
      <c r="G28" s="8"/>
      <c r="H28" s="8"/>
      <c r="I28" s="12"/>
      <c r="J28" s="8"/>
      <c r="K28" s="8"/>
      <c r="L28" s="12"/>
      <c r="M28" s="12"/>
      <c r="N28" s="8"/>
      <c r="O28" s="8"/>
      <c r="P28" s="8"/>
      <c r="Q28" s="8"/>
      <c r="R28" s="9">
        <f>SUM(H28:O28)</f>
        <v>0</v>
      </c>
    </row>
    <row r="29" spans="1:18" x14ac:dyDescent="0.2">
      <c r="A29" s="11"/>
      <c r="B29" s="7"/>
      <c r="C29" s="8"/>
      <c r="D29" s="8"/>
      <c r="E29" s="8"/>
      <c r="F29" s="8"/>
      <c r="G29" s="8"/>
      <c r="H29" s="8"/>
      <c r="I29" s="12"/>
      <c r="J29" s="8"/>
      <c r="K29" s="8"/>
      <c r="L29" s="12"/>
      <c r="M29" s="12"/>
      <c r="N29" s="8"/>
      <c r="O29" s="8"/>
      <c r="P29" s="8"/>
      <c r="Q29" s="8"/>
      <c r="R29" s="9"/>
    </row>
    <row r="30" spans="1:18" x14ac:dyDescent="0.2">
      <c r="A30" s="7" t="s">
        <v>35</v>
      </c>
      <c r="B30" s="7" t="s">
        <v>14</v>
      </c>
      <c r="C30" s="8"/>
      <c r="D30" s="8"/>
      <c r="E30" s="8"/>
      <c r="F30" s="8"/>
      <c r="G30" s="8"/>
      <c r="H30" s="9">
        <f>SUM(H31:H36)</f>
        <v>0</v>
      </c>
      <c r="I30" s="10">
        <v>0</v>
      </c>
      <c r="J30" s="10">
        <v>0</v>
      </c>
      <c r="K30" s="10">
        <v>0</v>
      </c>
      <c r="L30" s="10">
        <f t="shared" ref="L30:Q30" si="5">SUM(L31:L36)</f>
        <v>0</v>
      </c>
      <c r="M30" s="10">
        <f t="shared" si="5"/>
        <v>0</v>
      </c>
      <c r="N30" s="9">
        <f t="shared" si="5"/>
        <v>0</v>
      </c>
      <c r="O30" s="9">
        <f t="shared" si="5"/>
        <v>0</v>
      </c>
      <c r="P30" s="9">
        <f t="shared" si="5"/>
        <v>0</v>
      </c>
      <c r="Q30" s="9">
        <f t="shared" si="5"/>
        <v>0</v>
      </c>
      <c r="R30" s="9">
        <f>SUM(R31:R36)</f>
        <v>0</v>
      </c>
    </row>
    <row r="31" spans="1:18" x14ac:dyDescent="0.2">
      <c r="A31" s="11" t="s">
        <v>36</v>
      </c>
      <c r="B31" s="7" t="s">
        <v>14</v>
      </c>
      <c r="C31" s="8"/>
      <c r="D31" s="8"/>
      <c r="E31" s="8"/>
      <c r="F31" s="8"/>
      <c r="G31" s="8"/>
      <c r="H31" s="8"/>
      <c r="I31" s="12"/>
      <c r="J31" s="8"/>
      <c r="K31" s="8"/>
      <c r="L31" s="12"/>
      <c r="M31" s="12"/>
      <c r="N31" s="8"/>
      <c r="O31" s="8"/>
      <c r="P31" s="8"/>
      <c r="Q31" s="8"/>
      <c r="R31" s="8">
        <f t="shared" ref="R31:R36" si="6">SUM(H31:Q31)</f>
        <v>0</v>
      </c>
    </row>
    <row r="32" spans="1:18" x14ac:dyDescent="0.2">
      <c r="A32" s="11" t="s">
        <v>37</v>
      </c>
      <c r="B32" s="7" t="s">
        <v>14</v>
      </c>
      <c r="C32" s="8"/>
      <c r="D32" s="8"/>
      <c r="E32" s="8"/>
      <c r="F32" s="8"/>
      <c r="G32" s="8"/>
      <c r="H32" s="8"/>
      <c r="I32" s="12"/>
      <c r="J32" s="8"/>
      <c r="K32" s="8"/>
      <c r="L32" s="12"/>
      <c r="M32" s="12"/>
      <c r="N32" s="8"/>
      <c r="O32" s="8"/>
      <c r="P32" s="8"/>
      <c r="Q32" s="8"/>
      <c r="R32" s="8">
        <f t="shared" si="6"/>
        <v>0</v>
      </c>
    </row>
    <row r="33" spans="1:18" x14ac:dyDescent="0.2">
      <c r="A33" s="11" t="s">
        <v>38</v>
      </c>
      <c r="B33" s="7" t="s">
        <v>14</v>
      </c>
      <c r="C33" s="8"/>
      <c r="D33" s="8"/>
      <c r="E33" s="8"/>
      <c r="F33" s="8"/>
      <c r="G33" s="8"/>
      <c r="H33" s="8"/>
      <c r="I33" s="12"/>
      <c r="J33" s="8"/>
      <c r="K33" s="8"/>
      <c r="L33" s="12"/>
      <c r="M33" s="12"/>
      <c r="N33" s="8"/>
      <c r="O33" s="8"/>
      <c r="P33" s="8"/>
      <c r="Q33" s="8"/>
      <c r="R33" s="8">
        <f t="shared" si="6"/>
        <v>0</v>
      </c>
    </row>
    <row r="34" spans="1:18" x14ac:dyDescent="0.2">
      <c r="A34" s="11" t="s">
        <v>39</v>
      </c>
      <c r="B34" s="7" t="s">
        <v>14</v>
      </c>
      <c r="C34" s="8"/>
      <c r="D34" s="8"/>
      <c r="E34" s="8"/>
      <c r="F34" s="8"/>
      <c r="G34" s="8"/>
      <c r="H34" s="8"/>
      <c r="I34" s="12"/>
      <c r="J34" s="8"/>
      <c r="K34" s="8"/>
      <c r="L34" s="12"/>
      <c r="M34" s="12"/>
      <c r="N34" s="8"/>
      <c r="O34" s="8"/>
      <c r="P34" s="8"/>
      <c r="Q34" s="8"/>
      <c r="R34" s="8">
        <f t="shared" si="6"/>
        <v>0</v>
      </c>
    </row>
    <row r="35" spans="1:18" x14ac:dyDescent="0.2">
      <c r="A35" s="11" t="s">
        <v>40</v>
      </c>
      <c r="B35" s="7" t="s">
        <v>14</v>
      </c>
      <c r="C35" s="8"/>
      <c r="D35" s="8"/>
      <c r="E35" s="8"/>
      <c r="F35" s="8"/>
      <c r="G35" s="8"/>
      <c r="H35" s="8"/>
      <c r="I35" s="12"/>
      <c r="J35" s="8"/>
      <c r="K35" s="8"/>
      <c r="L35" s="12"/>
      <c r="M35" s="12"/>
      <c r="N35" s="8"/>
      <c r="O35" s="8"/>
      <c r="P35" s="8"/>
      <c r="Q35" s="8"/>
      <c r="R35" s="8">
        <f t="shared" si="6"/>
        <v>0</v>
      </c>
    </row>
    <row r="36" spans="1:18" x14ac:dyDescent="0.2">
      <c r="A36" s="13" t="s">
        <v>41</v>
      </c>
      <c r="B36" s="7" t="s">
        <v>14</v>
      </c>
      <c r="C36" s="8"/>
      <c r="D36" s="8"/>
      <c r="E36" s="8"/>
      <c r="F36" s="8"/>
      <c r="G36" s="8"/>
      <c r="H36" s="12"/>
      <c r="I36" s="12"/>
      <c r="J36" s="8"/>
      <c r="K36" s="8"/>
      <c r="L36" s="12"/>
      <c r="M36" s="12"/>
      <c r="N36" s="8"/>
      <c r="O36" s="8"/>
      <c r="P36" s="8"/>
      <c r="Q36" s="8"/>
      <c r="R36" s="8">
        <f t="shared" si="6"/>
        <v>0</v>
      </c>
    </row>
    <row r="37" spans="1:18" x14ac:dyDescent="0.2">
      <c r="A37" s="7"/>
      <c r="B37" s="7"/>
      <c r="C37" s="8"/>
      <c r="D37" s="8"/>
      <c r="E37" s="8"/>
      <c r="F37" s="8"/>
      <c r="G37" s="8"/>
      <c r="H37" s="8"/>
      <c r="I37" s="12"/>
      <c r="J37" s="8"/>
      <c r="K37" s="8"/>
      <c r="L37" s="12"/>
      <c r="M37" s="12"/>
      <c r="N37" s="8"/>
      <c r="O37" s="8"/>
      <c r="P37" s="8"/>
      <c r="Q37" s="8"/>
      <c r="R37" s="9"/>
    </row>
    <row r="38" spans="1:18" x14ac:dyDescent="0.2">
      <c r="A38" s="7" t="s">
        <v>42</v>
      </c>
      <c r="B38" s="7" t="s">
        <v>14</v>
      </c>
      <c r="C38" s="8"/>
      <c r="D38" s="8"/>
      <c r="E38" s="8"/>
      <c r="F38" s="8"/>
      <c r="G38" s="8"/>
      <c r="H38" s="9">
        <f>SUM(H39:H41)</f>
        <v>0</v>
      </c>
      <c r="I38" s="10">
        <v>0</v>
      </c>
      <c r="J38" s="10">
        <v>0</v>
      </c>
      <c r="K38" s="10">
        <v>0</v>
      </c>
      <c r="L38" s="10">
        <f t="shared" ref="L38:O38" si="7">SUM(L39:L41)</f>
        <v>0</v>
      </c>
      <c r="M38" s="10">
        <f t="shared" si="7"/>
        <v>0</v>
      </c>
      <c r="N38" s="9">
        <f t="shared" si="7"/>
        <v>0</v>
      </c>
      <c r="O38" s="9">
        <f t="shared" si="7"/>
        <v>0</v>
      </c>
      <c r="P38" s="9"/>
      <c r="Q38" s="9"/>
      <c r="R38" s="9">
        <f>SUM(R39:R41)</f>
        <v>0</v>
      </c>
    </row>
    <row r="39" spans="1:18" x14ac:dyDescent="0.2">
      <c r="A39" s="11" t="s">
        <v>43</v>
      </c>
      <c r="B39" s="7" t="s">
        <v>14</v>
      </c>
      <c r="C39" s="8"/>
      <c r="D39" s="8"/>
      <c r="E39" s="8"/>
      <c r="F39" s="8"/>
      <c r="G39" s="8"/>
      <c r="H39" s="12"/>
      <c r="I39" s="12"/>
      <c r="J39" s="8"/>
      <c r="K39" s="8"/>
      <c r="L39" s="12"/>
      <c r="M39" s="12"/>
      <c r="N39" s="8"/>
      <c r="O39" s="8"/>
      <c r="P39" s="8"/>
      <c r="Q39" s="8"/>
      <c r="R39" s="8">
        <f>SUM(H39:Q39)</f>
        <v>0</v>
      </c>
    </row>
    <row r="40" spans="1:18" x14ac:dyDescent="0.2">
      <c r="A40" s="11" t="s">
        <v>44</v>
      </c>
      <c r="B40" s="7" t="s">
        <v>14</v>
      </c>
      <c r="D40" s="8"/>
      <c r="E40" s="8"/>
      <c r="F40" s="8"/>
      <c r="G40" s="8"/>
      <c r="H40" s="12"/>
      <c r="I40" s="12"/>
      <c r="J40" s="8"/>
      <c r="K40" s="8"/>
      <c r="L40" s="12"/>
      <c r="M40" s="12"/>
      <c r="N40" s="8"/>
      <c r="O40" s="8"/>
      <c r="P40" s="8"/>
      <c r="Q40" s="8"/>
      <c r="R40" s="8">
        <f>SUM(H40:Q40)</f>
        <v>0</v>
      </c>
    </row>
    <row r="41" spans="1:18" x14ac:dyDescent="0.2">
      <c r="A41" s="11" t="s">
        <v>45</v>
      </c>
      <c r="B41" s="7" t="s">
        <v>14</v>
      </c>
      <c r="C41" s="8"/>
      <c r="D41" s="8"/>
      <c r="E41" s="8"/>
      <c r="F41" s="8"/>
      <c r="G41" s="8"/>
      <c r="H41" s="12"/>
      <c r="I41" s="12"/>
      <c r="J41" s="8"/>
      <c r="K41" s="8"/>
      <c r="L41" s="12"/>
      <c r="M41" s="12"/>
      <c r="N41" s="8"/>
      <c r="O41" s="8"/>
      <c r="P41" s="8"/>
      <c r="Q41" s="8"/>
      <c r="R41" s="8">
        <f>SUM(H41:Q41)</f>
        <v>0</v>
      </c>
    </row>
    <row r="42" spans="1:18" x14ac:dyDescent="0.2">
      <c r="A42" s="11"/>
      <c r="B42" s="7"/>
      <c r="C42" s="8"/>
      <c r="D42" s="8"/>
      <c r="E42" s="8"/>
      <c r="F42" s="8"/>
      <c r="G42" s="8"/>
      <c r="H42" s="8"/>
      <c r="I42" s="12"/>
      <c r="J42" s="8"/>
      <c r="K42" s="8"/>
      <c r="L42" s="12"/>
      <c r="M42" s="12"/>
      <c r="N42" s="8"/>
      <c r="O42" s="8"/>
      <c r="P42" s="8"/>
      <c r="Q42" s="8"/>
      <c r="R42" s="9"/>
    </row>
    <row r="43" spans="1:18" s="18" customFormat="1" ht="13.5" thickBot="1" x14ac:dyDescent="0.25">
      <c r="A43" s="14" t="s">
        <v>46</v>
      </c>
      <c r="B43" s="15"/>
      <c r="C43" s="9"/>
      <c r="D43" s="9"/>
      <c r="E43" s="9"/>
      <c r="F43" s="9"/>
      <c r="G43" s="9"/>
      <c r="H43" s="17">
        <f>H5+H9+H18+H21+H30+H38</f>
        <v>0</v>
      </c>
      <c r="I43" s="17"/>
      <c r="J43" s="17"/>
      <c r="K43" s="17"/>
      <c r="L43" s="17">
        <f t="shared" ref="L43:Q43" si="8">L5+L9+L18+L21+L30+L38</f>
        <v>0</v>
      </c>
      <c r="M43" s="17">
        <f t="shared" si="8"/>
        <v>0</v>
      </c>
      <c r="N43" s="16">
        <f t="shared" si="8"/>
        <v>0</v>
      </c>
      <c r="O43" s="16">
        <f t="shared" si="8"/>
        <v>0</v>
      </c>
      <c r="P43" s="16">
        <f t="shared" si="8"/>
        <v>0</v>
      </c>
      <c r="Q43" s="16">
        <f t="shared" si="8"/>
        <v>0</v>
      </c>
      <c r="R43" s="16">
        <f>SUM(H43:Q43)</f>
        <v>0</v>
      </c>
    </row>
    <row r="44" spans="1:18" x14ac:dyDescent="0.2">
      <c r="A44" s="14"/>
      <c r="B44" s="7"/>
      <c r="C44" s="8"/>
      <c r="D44" s="8"/>
      <c r="E44" s="8"/>
      <c r="F44" s="8"/>
      <c r="G44" s="8"/>
      <c r="H44" s="8"/>
      <c r="I44" s="19"/>
      <c r="J44" s="20"/>
      <c r="K44" s="20"/>
      <c r="L44" s="19"/>
      <c r="M44" s="19"/>
      <c r="N44" s="8"/>
      <c r="O44" s="8"/>
      <c r="P44" s="8"/>
      <c r="Q44" s="8"/>
      <c r="R44" s="9"/>
    </row>
    <row r="45" spans="1:18" x14ac:dyDescent="0.2">
      <c r="A45" s="14"/>
      <c r="B45" s="7"/>
      <c r="C45" s="8"/>
      <c r="D45" s="8"/>
      <c r="E45" s="8"/>
      <c r="F45" s="8"/>
      <c r="G45" s="8"/>
      <c r="H45" s="8"/>
      <c r="I45" s="12"/>
      <c r="J45" s="8"/>
      <c r="K45" s="8"/>
      <c r="L45" s="12"/>
      <c r="M45" s="12"/>
      <c r="N45" s="8"/>
      <c r="O45" s="8"/>
      <c r="P45" s="8"/>
      <c r="Q45" s="8"/>
      <c r="R45" s="9"/>
    </row>
    <row r="46" spans="1:18" s="18" customFormat="1" x14ac:dyDescent="0.2">
      <c r="A46" s="15" t="s">
        <v>47</v>
      </c>
      <c r="B46" s="15"/>
      <c r="C46" s="9"/>
      <c r="D46" s="9"/>
      <c r="E46" s="9"/>
      <c r="F46" s="9"/>
      <c r="G46" s="9"/>
      <c r="H46" s="9"/>
      <c r="I46" s="10"/>
      <c r="J46" s="9"/>
      <c r="K46" s="9"/>
      <c r="L46" s="10"/>
      <c r="M46" s="10"/>
      <c r="N46" s="9"/>
      <c r="O46" s="9"/>
      <c r="P46" s="9"/>
      <c r="Q46" s="9"/>
      <c r="R46" s="9"/>
    </row>
    <row r="47" spans="1:18" s="18" customFormat="1" x14ac:dyDescent="0.2">
      <c r="A47" s="15" t="s">
        <v>48</v>
      </c>
      <c r="B47" s="15" t="s">
        <v>49</v>
      </c>
      <c r="C47" s="9"/>
      <c r="D47" s="9"/>
      <c r="E47" s="9"/>
      <c r="F47" s="9"/>
      <c r="G47" s="9"/>
      <c r="H47" s="9"/>
      <c r="I47" s="10"/>
      <c r="J47" s="10"/>
      <c r="K47" s="10"/>
      <c r="L47" s="10"/>
      <c r="M47" s="10"/>
      <c r="N47" s="9"/>
      <c r="O47" s="9"/>
      <c r="P47" s="9"/>
      <c r="Q47" s="9"/>
      <c r="R47" s="9">
        <f>SUM(R48:R53)</f>
        <v>0</v>
      </c>
    </row>
    <row r="48" spans="1:18" x14ac:dyDescent="0.2">
      <c r="A48" s="11" t="s">
        <v>50</v>
      </c>
      <c r="B48" s="7" t="s">
        <v>49</v>
      </c>
      <c r="C48" s="8">
        <v>889197</v>
      </c>
      <c r="D48" s="8">
        <f>SUM(H48:M48)</f>
        <v>0</v>
      </c>
      <c r="E48" s="8">
        <f t="shared" ref="E48:E52" si="9">C48-D48</f>
        <v>889197</v>
      </c>
      <c r="F48" s="8"/>
      <c r="G48" s="8"/>
      <c r="H48" s="12"/>
      <c r="I48" s="12"/>
      <c r="J48" s="21"/>
      <c r="K48" s="8"/>
      <c r="L48" s="12"/>
      <c r="M48" s="12"/>
      <c r="N48" s="8"/>
      <c r="O48" s="8"/>
      <c r="P48" s="22"/>
      <c r="Q48" s="22"/>
      <c r="R48" s="8">
        <f t="shared" ref="R48:R53" si="10">SUM(H48:Q48)</f>
        <v>0</v>
      </c>
    </row>
    <row r="49" spans="1:18" x14ac:dyDescent="0.2">
      <c r="A49" s="11" t="s">
        <v>51</v>
      </c>
      <c r="B49" s="7" t="s">
        <v>49</v>
      </c>
      <c r="C49" s="8">
        <v>318327</v>
      </c>
      <c r="D49" s="8">
        <f>SUM(H49:M49)</f>
        <v>0</v>
      </c>
      <c r="E49" s="8">
        <f t="shared" si="9"/>
        <v>318327</v>
      </c>
      <c r="F49" s="8"/>
      <c r="G49" s="8"/>
      <c r="H49" s="12"/>
      <c r="I49" s="12"/>
      <c r="J49" s="21"/>
      <c r="K49" s="8"/>
      <c r="L49" s="12"/>
      <c r="M49" s="12"/>
      <c r="N49" s="8"/>
      <c r="O49" s="8"/>
      <c r="P49" s="8"/>
      <c r="Q49" s="8"/>
      <c r="R49" s="8">
        <f t="shared" si="10"/>
        <v>0</v>
      </c>
    </row>
    <row r="50" spans="1:18" x14ac:dyDescent="0.2">
      <c r="A50" s="23" t="s">
        <v>52</v>
      </c>
      <c r="B50" s="7"/>
      <c r="C50" s="8"/>
      <c r="D50" s="8"/>
      <c r="E50" s="8"/>
      <c r="F50" s="8"/>
      <c r="G50" s="8"/>
      <c r="H50" s="21"/>
      <c r="I50" s="12"/>
      <c r="J50" s="21"/>
      <c r="K50" s="8"/>
      <c r="L50" s="12"/>
      <c r="M50" s="12"/>
      <c r="N50" s="8"/>
      <c r="O50" s="8"/>
      <c r="P50" s="8"/>
      <c r="Q50" s="8"/>
      <c r="R50" s="8">
        <f t="shared" si="10"/>
        <v>0</v>
      </c>
    </row>
    <row r="51" spans="1:18" x14ac:dyDescent="0.2">
      <c r="A51" s="23" t="s">
        <v>53</v>
      </c>
      <c r="B51" s="7"/>
      <c r="C51" s="8"/>
      <c r="D51" s="8"/>
      <c r="E51" s="8"/>
      <c r="F51" s="8"/>
      <c r="G51" s="8"/>
      <c r="H51" s="21"/>
      <c r="I51" s="12"/>
      <c r="J51" s="21"/>
      <c r="K51" s="8"/>
      <c r="L51" s="12"/>
      <c r="M51" s="12"/>
      <c r="N51" s="8"/>
      <c r="O51" s="8"/>
      <c r="P51" s="8"/>
      <c r="Q51" s="8"/>
      <c r="R51" s="8">
        <f t="shared" si="10"/>
        <v>0</v>
      </c>
    </row>
    <row r="52" spans="1:18" x14ac:dyDescent="0.2">
      <c r="A52" s="11" t="s">
        <v>54</v>
      </c>
      <c r="B52" s="7" t="s">
        <v>49</v>
      </c>
      <c r="C52" s="8">
        <v>34500</v>
      </c>
      <c r="D52" s="8">
        <f>SUM(H52:M52)</f>
        <v>0</v>
      </c>
      <c r="E52" s="8">
        <f t="shared" si="9"/>
        <v>34500</v>
      </c>
      <c r="F52" s="8"/>
      <c r="G52" s="8"/>
      <c r="H52" s="21"/>
      <c r="I52" s="12"/>
      <c r="J52" s="21"/>
      <c r="K52" s="8"/>
      <c r="L52" s="12"/>
      <c r="M52" s="12"/>
      <c r="N52" s="8"/>
      <c r="O52" s="8"/>
      <c r="P52" s="8"/>
      <c r="Q52" s="8"/>
      <c r="R52" s="8">
        <f t="shared" si="10"/>
        <v>0</v>
      </c>
    </row>
    <row r="53" spans="1:18" x14ac:dyDescent="0.2">
      <c r="A53" s="11" t="s">
        <v>55</v>
      </c>
      <c r="B53" s="7" t="s">
        <v>49</v>
      </c>
      <c r="C53" s="8">
        <v>4500</v>
      </c>
      <c r="D53" s="8">
        <f>SUM(H53:M53)</f>
        <v>0</v>
      </c>
      <c r="E53" s="8">
        <f>C53-D53</f>
        <v>4500</v>
      </c>
      <c r="F53" s="8"/>
      <c r="G53" s="8"/>
      <c r="H53" s="21"/>
      <c r="I53" s="12"/>
      <c r="J53" s="21"/>
      <c r="K53" s="8"/>
      <c r="L53" s="12"/>
      <c r="M53" s="12"/>
      <c r="N53" s="8"/>
      <c r="O53" s="8"/>
      <c r="P53" s="8"/>
      <c r="Q53" s="8"/>
      <c r="R53" s="8">
        <f t="shared" si="10"/>
        <v>0</v>
      </c>
    </row>
    <row r="54" spans="1:18" x14ac:dyDescent="0.2">
      <c r="A54" s="11"/>
      <c r="B54" s="7"/>
      <c r="C54" s="8"/>
      <c r="D54" s="8"/>
      <c r="E54" s="8"/>
      <c r="F54" s="8"/>
      <c r="G54" s="8"/>
      <c r="H54" s="24"/>
      <c r="I54" s="25"/>
      <c r="J54" s="25"/>
      <c r="K54" s="25"/>
      <c r="L54" s="25"/>
      <c r="M54" s="25"/>
      <c r="N54" s="8"/>
      <c r="O54" s="8"/>
      <c r="P54" s="8"/>
      <c r="Q54" s="8"/>
      <c r="R54" s="9"/>
    </row>
    <row r="55" spans="1:18" x14ac:dyDescent="0.2">
      <c r="A55" s="15" t="s">
        <v>56</v>
      </c>
      <c r="B55" s="15" t="s">
        <v>49</v>
      </c>
      <c r="C55" s="26">
        <f>SUM(C56:C60)</f>
        <v>55460</v>
      </c>
      <c r="D55" s="26">
        <f t="shared" ref="D55:E55" si="11">SUM(D56:D60)</f>
        <v>0</v>
      </c>
      <c r="E55" s="26">
        <f t="shared" si="11"/>
        <v>55460</v>
      </c>
      <c r="F55" s="18"/>
      <c r="G55" s="18"/>
      <c r="H55" s="26"/>
      <c r="I55" s="27"/>
      <c r="J55" s="27"/>
      <c r="K55" s="27"/>
      <c r="L55" s="27"/>
      <c r="M55" s="27"/>
      <c r="N55" s="26"/>
      <c r="O55" s="26"/>
      <c r="P55" s="26"/>
      <c r="Q55" s="26"/>
      <c r="R55" s="26">
        <f>SUM(R56:R60)</f>
        <v>0</v>
      </c>
    </row>
    <row r="56" spans="1:18" x14ac:dyDescent="0.2">
      <c r="A56" s="11" t="s">
        <v>57</v>
      </c>
      <c r="B56" s="7" t="s">
        <v>49</v>
      </c>
      <c r="C56" s="8">
        <v>14000</v>
      </c>
      <c r="D56" s="8">
        <f>SUM(H56:M56)</f>
        <v>0</v>
      </c>
      <c r="E56" s="8">
        <f>C56-D56</f>
        <v>14000</v>
      </c>
      <c r="F56" s="8">
        <v>11275</v>
      </c>
      <c r="G56" s="8">
        <v>500</v>
      </c>
      <c r="H56" s="8"/>
      <c r="I56" s="12"/>
      <c r="J56" s="8"/>
      <c r="K56" s="8"/>
      <c r="L56" s="12"/>
      <c r="M56" s="12"/>
      <c r="N56" s="8"/>
      <c r="O56" s="8"/>
      <c r="P56" s="8"/>
      <c r="Q56" s="8"/>
      <c r="R56" s="8">
        <f>SUM(H56:Q56)</f>
        <v>0</v>
      </c>
    </row>
    <row r="57" spans="1:18" x14ac:dyDescent="0.2">
      <c r="A57" s="11" t="s">
        <v>58</v>
      </c>
      <c r="B57" s="7" t="s">
        <v>49</v>
      </c>
      <c r="C57" s="8">
        <f>2650*2</f>
        <v>5300</v>
      </c>
      <c r="D57" s="8">
        <f>SUM(H57:M57)</f>
        <v>0</v>
      </c>
      <c r="E57" s="8">
        <f t="shared" ref="E57:E122" si="12">C57-D57</f>
        <v>5300</v>
      </c>
      <c r="F57" s="8">
        <v>5490</v>
      </c>
      <c r="G57" s="8"/>
      <c r="H57" s="8"/>
      <c r="I57" s="12"/>
      <c r="J57" s="8"/>
      <c r="K57" s="8"/>
      <c r="L57" s="12"/>
      <c r="M57" s="12"/>
      <c r="N57" s="8"/>
      <c r="O57" s="8"/>
      <c r="P57" s="8"/>
      <c r="Q57" s="8"/>
      <c r="R57" s="8">
        <f>SUM(H57:Q57)</f>
        <v>0</v>
      </c>
    </row>
    <row r="58" spans="1:18" x14ac:dyDescent="0.2">
      <c r="A58" s="11" t="s">
        <v>59</v>
      </c>
      <c r="B58" s="7" t="s">
        <v>49</v>
      </c>
      <c r="C58" s="8">
        <v>10800</v>
      </c>
      <c r="D58" s="8">
        <f>SUM(H58:M58)</f>
        <v>0</v>
      </c>
      <c r="E58" s="8">
        <f t="shared" si="12"/>
        <v>10800</v>
      </c>
      <c r="F58" s="8">
        <v>14908.63</v>
      </c>
      <c r="G58" s="8"/>
      <c r="H58" s="8"/>
      <c r="I58" s="12"/>
      <c r="J58" s="8"/>
      <c r="K58" s="8"/>
      <c r="L58" s="12"/>
      <c r="M58" s="12"/>
      <c r="N58" s="8"/>
      <c r="O58" s="8"/>
      <c r="P58" s="8"/>
      <c r="Q58" s="8"/>
      <c r="R58" s="8">
        <f>SUM(H58:Q58)</f>
        <v>0</v>
      </c>
    </row>
    <row r="59" spans="1:18" x14ac:dyDescent="0.2">
      <c r="A59" s="11" t="s">
        <v>60</v>
      </c>
      <c r="B59" s="7" t="s">
        <v>49</v>
      </c>
      <c r="C59" s="8">
        <v>300</v>
      </c>
      <c r="D59" s="8">
        <f>SUM(H59:M59)</f>
        <v>0</v>
      </c>
      <c r="E59" s="8">
        <f t="shared" si="12"/>
        <v>300</v>
      </c>
      <c r="F59" s="8"/>
      <c r="G59" s="8"/>
      <c r="H59" s="8"/>
      <c r="I59" s="12"/>
      <c r="J59" s="8"/>
      <c r="K59" s="8"/>
      <c r="L59" s="12"/>
      <c r="M59" s="12"/>
      <c r="N59" s="8"/>
      <c r="O59" s="8"/>
      <c r="P59" s="8"/>
      <c r="Q59" s="8"/>
      <c r="R59" s="8">
        <f>SUM(H59:Q59)</f>
        <v>0</v>
      </c>
    </row>
    <row r="60" spans="1:18" x14ac:dyDescent="0.2">
      <c r="A60" s="11" t="s">
        <v>61</v>
      </c>
      <c r="B60" s="7" t="s">
        <v>49</v>
      </c>
      <c r="C60" s="12">
        <v>25060</v>
      </c>
      <c r="D60" s="8">
        <f>SUM(H60:M60)</f>
        <v>0</v>
      </c>
      <c r="E60" s="8">
        <f t="shared" si="12"/>
        <v>25060</v>
      </c>
      <c r="F60" s="8"/>
      <c r="G60" s="8"/>
      <c r="H60" s="8"/>
      <c r="I60" s="12"/>
      <c r="J60" s="8"/>
      <c r="K60" s="8"/>
      <c r="L60" s="12"/>
      <c r="M60" s="12"/>
      <c r="N60" s="8"/>
      <c r="O60" s="8"/>
      <c r="P60" s="8"/>
      <c r="Q60" s="8"/>
      <c r="R60" s="8">
        <f>SUM(H60:Q60)</f>
        <v>0</v>
      </c>
    </row>
    <row r="61" spans="1:18" x14ac:dyDescent="0.2">
      <c r="A61" s="11"/>
      <c r="B61" s="7"/>
      <c r="C61" s="12"/>
      <c r="D61" s="8"/>
      <c r="E61" s="8"/>
      <c r="F61" s="8"/>
      <c r="G61" s="8"/>
      <c r="H61" s="8"/>
      <c r="I61" s="12"/>
      <c r="J61" s="8"/>
      <c r="K61" s="8"/>
      <c r="L61" s="12"/>
      <c r="M61" s="12"/>
      <c r="N61" s="8"/>
      <c r="O61" s="8"/>
      <c r="P61" s="8"/>
      <c r="Q61" s="8"/>
      <c r="R61" s="9"/>
    </row>
    <row r="62" spans="1:18" x14ac:dyDescent="0.2">
      <c r="A62" s="15" t="s">
        <v>62</v>
      </c>
      <c r="B62" s="15" t="s">
        <v>49</v>
      </c>
      <c r="C62" s="9">
        <f>SUM(C63:C71)</f>
        <v>211043.084</v>
      </c>
      <c r="D62" s="9">
        <f t="shared" ref="D62:E62" si="13">SUM(D63:D71)</f>
        <v>0</v>
      </c>
      <c r="E62" s="9">
        <f t="shared" si="13"/>
        <v>211043.084</v>
      </c>
      <c r="F62" s="9"/>
      <c r="G62" s="9"/>
      <c r="H62" s="9"/>
      <c r="I62" s="10"/>
      <c r="J62" s="10"/>
      <c r="K62" s="10"/>
      <c r="L62" s="10"/>
      <c r="M62" s="10"/>
      <c r="N62" s="9"/>
      <c r="O62" s="9"/>
      <c r="P62" s="9"/>
      <c r="Q62" s="9"/>
      <c r="R62" s="9">
        <f t="shared" ref="R62" si="14">SUM(R63:R71)</f>
        <v>0</v>
      </c>
    </row>
    <row r="63" spans="1:18" x14ac:dyDescent="0.2">
      <c r="A63" s="11" t="s">
        <v>63</v>
      </c>
      <c r="B63" s="7" t="s">
        <v>49</v>
      </c>
      <c r="C63" s="8">
        <f>(10964.48*1.025*12)+(2307.51*10)</f>
        <v>157938.204</v>
      </c>
      <c r="D63" s="8">
        <f t="shared" ref="D63:D71" si="15">SUM(H63:M63)</f>
        <v>0</v>
      </c>
      <c r="E63" s="8">
        <f t="shared" si="12"/>
        <v>157938.204</v>
      </c>
      <c r="F63" s="8"/>
      <c r="G63" s="8"/>
      <c r="H63" s="21"/>
      <c r="I63" s="12"/>
      <c r="J63" s="8"/>
      <c r="K63" s="8"/>
      <c r="L63" s="12"/>
      <c r="M63" s="12"/>
      <c r="N63" s="8"/>
      <c r="O63" s="8"/>
      <c r="P63" s="8"/>
      <c r="Q63" s="8"/>
      <c r="R63" s="8">
        <f t="shared" ref="R63:R71" si="16">SUM(H63:Q63)</f>
        <v>0</v>
      </c>
    </row>
    <row r="64" spans="1:18" x14ac:dyDescent="0.2">
      <c r="A64" s="11" t="s">
        <v>64</v>
      </c>
      <c r="B64" s="7" t="s">
        <v>49</v>
      </c>
      <c r="C64" s="8">
        <v>4000</v>
      </c>
      <c r="D64" s="8">
        <f t="shared" si="15"/>
        <v>0</v>
      </c>
      <c r="E64" s="8">
        <f t="shared" si="12"/>
        <v>4000</v>
      </c>
      <c r="F64" s="8"/>
      <c r="G64" s="8"/>
      <c r="H64" s="21"/>
      <c r="I64" s="12"/>
      <c r="J64" s="8"/>
      <c r="K64" s="8"/>
      <c r="L64" s="12"/>
      <c r="M64" s="12"/>
      <c r="N64" s="8"/>
      <c r="O64" s="8"/>
      <c r="P64" s="8"/>
      <c r="Q64" s="8"/>
      <c r="R64" s="8">
        <f t="shared" si="16"/>
        <v>0</v>
      </c>
    </row>
    <row r="65" spans="1:18" x14ac:dyDescent="0.2">
      <c r="A65" s="11" t="s">
        <v>65</v>
      </c>
      <c r="B65" s="7" t="s">
        <v>49</v>
      </c>
      <c r="C65" s="8">
        <v>17000</v>
      </c>
      <c r="D65" s="8">
        <f t="shared" si="15"/>
        <v>0</v>
      </c>
      <c r="E65" s="8">
        <f t="shared" si="12"/>
        <v>17000</v>
      </c>
      <c r="F65" s="8">
        <v>13706.21</v>
      </c>
      <c r="G65" s="8">
        <v>2000</v>
      </c>
      <c r="H65" s="21"/>
      <c r="I65" s="12"/>
      <c r="J65" s="8"/>
      <c r="K65" s="8"/>
      <c r="L65" s="12"/>
      <c r="M65" s="12"/>
      <c r="N65" s="8"/>
      <c r="O65" s="8"/>
      <c r="P65" s="8"/>
      <c r="Q65" s="8"/>
      <c r="R65" s="8">
        <f t="shared" si="16"/>
        <v>0</v>
      </c>
    </row>
    <row r="66" spans="1:18" x14ac:dyDescent="0.2">
      <c r="A66" s="11" t="s">
        <v>66</v>
      </c>
      <c r="B66" s="7" t="s">
        <v>49</v>
      </c>
      <c r="C66" s="8">
        <f>(700*12)+(30*2*12)+(90*2*12)</f>
        <v>11280</v>
      </c>
      <c r="D66" s="8">
        <f t="shared" si="15"/>
        <v>0</v>
      </c>
      <c r="E66" s="8">
        <f t="shared" si="12"/>
        <v>11280</v>
      </c>
      <c r="F66" s="8"/>
      <c r="G66" s="8"/>
      <c r="H66" s="21"/>
      <c r="I66" s="12"/>
      <c r="J66" s="8"/>
      <c r="K66" s="8"/>
      <c r="L66" s="12"/>
      <c r="M66" s="12"/>
      <c r="N66" s="8"/>
      <c r="O66" s="8"/>
      <c r="P66" s="8"/>
      <c r="Q66" s="8"/>
      <c r="R66" s="8">
        <f t="shared" si="16"/>
        <v>0</v>
      </c>
    </row>
    <row r="67" spans="1:18" x14ac:dyDescent="0.2">
      <c r="A67" s="23" t="s">
        <v>67</v>
      </c>
      <c r="B67" s="7" t="s">
        <v>49</v>
      </c>
      <c r="C67" s="8">
        <f>(63*12)+(240*12)+1200+464</f>
        <v>5300</v>
      </c>
      <c r="D67" s="8">
        <f t="shared" si="15"/>
        <v>0</v>
      </c>
      <c r="E67" s="8">
        <f>C67-D67</f>
        <v>5300</v>
      </c>
      <c r="F67" s="8">
        <v>4695</v>
      </c>
      <c r="G67" s="8">
        <f>63*2+(300*2)</f>
        <v>726</v>
      </c>
      <c r="H67" s="21"/>
      <c r="I67" s="12"/>
      <c r="J67" s="8"/>
      <c r="K67" s="8"/>
      <c r="L67" s="12"/>
      <c r="M67" s="12"/>
      <c r="N67" s="8"/>
      <c r="O67" s="8"/>
      <c r="P67" s="8"/>
      <c r="Q67" s="8"/>
      <c r="R67" s="8">
        <f t="shared" si="16"/>
        <v>0</v>
      </c>
    </row>
    <row r="68" spans="1:18" x14ac:dyDescent="0.2">
      <c r="A68" s="23" t="s">
        <v>68</v>
      </c>
      <c r="B68" s="7" t="s">
        <v>49</v>
      </c>
      <c r="C68" s="8">
        <f>1418.72*4</f>
        <v>5674.88</v>
      </c>
      <c r="D68" s="8">
        <f t="shared" si="15"/>
        <v>0</v>
      </c>
      <c r="E68" s="8">
        <f t="shared" si="12"/>
        <v>5674.88</v>
      </c>
      <c r="F68" s="8"/>
      <c r="G68" s="8"/>
      <c r="H68" s="21"/>
      <c r="I68" s="12"/>
      <c r="J68" s="8"/>
      <c r="K68" s="8"/>
      <c r="L68" s="12"/>
      <c r="M68" s="12"/>
      <c r="N68" s="8"/>
      <c r="O68" s="8"/>
      <c r="P68" s="8"/>
      <c r="Q68" s="8"/>
      <c r="R68" s="8">
        <f t="shared" si="16"/>
        <v>0</v>
      </c>
    </row>
    <row r="69" spans="1:18" x14ac:dyDescent="0.2">
      <c r="A69" s="23" t="s">
        <v>69</v>
      </c>
      <c r="B69" s="7" t="s">
        <v>49</v>
      </c>
      <c r="C69" s="8">
        <v>1450</v>
      </c>
      <c r="D69" s="8">
        <f t="shared" si="15"/>
        <v>0</v>
      </c>
      <c r="E69" s="8">
        <f t="shared" si="12"/>
        <v>1450</v>
      </c>
      <c r="F69" s="8"/>
      <c r="G69" s="8"/>
      <c r="H69" s="21"/>
      <c r="I69" s="12"/>
      <c r="J69" s="8"/>
      <c r="K69" s="8"/>
      <c r="L69" s="12"/>
      <c r="M69" s="12"/>
      <c r="N69" s="8"/>
      <c r="O69" s="8"/>
      <c r="P69" s="8"/>
      <c r="Q69" s="8"/>
      <c r="R69" s="8">
        <f t="shared" si="16"/>
        <v>0</v>
      </c>
    </row>
    <row r="70" spans="1:18" x14ac:dyDescent="0.2">
      <c r="A70" s="23" t="s">
        <v>70</v>
      </c>
      <c r="B70" s="7" t="s">
        <v>49</v>
      </c>
      <c r="C70" s="8">
        <v>7400</v>
      </c>
      <c r="D70" s="8">
        <f t="shared" si="15"/>
        <v>0</v>
      </c>
      <c r="E70" s="8">
        <f t="shared" si="12"/>
        <v>7400</v>
      </c>
      <c r="F70" s="8"/>
      <c r="G70" s="8"/>
      <c r="H70" s="21"/>
      <c r="I70" s="12"/>
      <c r="J70" s="8"/>
      <c r="K70" s="8"/>
      <c r="L70" s="12"/>
      <c r="M70" s="12"/>
      <c r="N70" s="8"/>
      <c r="O70" s="8"/>
      <c r="P70" s="8"/>
      <c r="Q70" s="8"/>
      <c r="R70" s="8">
        <f t="shared" si="16"/>
        <v>0</v>
      </c>
    </row>
    <row r="71" spans="1:18" x14ac:dyDescent="0.2">
      <c r="A71" s="23" t="s">
        <v>71</v>
      </c>
      <c r="B71" s="7" t="s">
        <v>49</v>
      </c>
      <c r="C71" s="8">
        <v>1000</v>
      </c>
      <c r="D71" s="8">
        <f t="shared" si="15"/>
        <v>0</v>
      </c>
      <c r="E71" s="8">
        <f t="shared" si="12"/>
        <v>1000</v>
      </c>
      <c r="F71" s="8"/>
      <c r="G71" s="8"/>
      <c r="H71" s="8"/>
      <c r="I71" s="12"/>
      <c r="J71" s="8"/>
      <c r="K71" s="8"/>
      <c r="L71" s="12"/>
      <c r="M71" s="12"/>
      <c r="N71" s="8"/>
      <c r="O71" s="8"/>
      <c r="P71" s="8"/>
      <c r="Q71" s="8"/>
      <c r="R71" s="8">
        <f t="shared" si="16"/>
        <v>0</v>
      </c>
    </row>
    <row r="72" spans="1:18" x14ac:dyDescent="0.2">
      <c r="A72" s="23"/>
      <c r="B72" s="7"/>
      <c r="C72" s="8"/>
      <c r="D72" s="8"/>
      <c r="E72" s="8"/>
      <c r="F72" s="8"/>
      <c r="G72" s="8"/>
      <c r="H72" s="8"/>
      <c r="I72" s="12"/>
      <c r="J72" s="8"/>
      <c r="K72" s="8"/>
      <c r="L72" s="12"/>
      <c r="M72" s="12"/>
      <c r="N72" s="8"/>
      <c r="O72" s="8"/>
      <c r="P72" s="8"/>
      <c r="Q72" s="8"/>
      <c r="R72" s="9"/>
    </row>
    <row r="73" spans="1:18" x14ac:dyDescent="0.2">
      <c r="A73" s="28" t="s">
        <v>72</v>
      </c>
      <c r="B73" s="15" t="s">
        <v>49</v>
      </c>
      <c r="C73" s="9">
        <f>SUM(C74:C85)</f>
        <v>78100</v>
      </c>
      <c r="D73" s="9">
        <f t="shared" ref="D73:E73" si="17">SUM(D74:D85)</f>
        <v>0</v>
      </c>
      <c r="E73" s="9">
        <f t="shared" si="17"/>
        <v>78100</v>
      </c>
      <c r="F73" s="9"/>
      <c r="G73" s="9"/>
      <c r="H73" s="10"/>
      <c r="I73" s="10"/>
      <c r="J73" s="10"/>
      <c r="K73" s="10"/>
      <c r="L73" s="10"/>
      <c r="M73" s="10"/>
      <c r="N73" s="9"/>
      <c r="O73" s="9"/>
      <c r="P73" s="9"/>
      <c r="Q73" s="9"/>
      <c r="R73" s="9">
        <f>SUM(R74:R85)</f>
        <v>0</v>
      </c>
    </row>
    <row r="74" spans="1:18" x14ac:dyDescent="0.2">
      <c r="A74" s="23" t="s">
        <v>73</v>
      </c>
      <c r="B74" s="7" t="s">
        <v>49</v>
      </c>
      <c r="C74" s="8">
        <v>20000</v>
      </c>
      <c r="D74" s="8">
        <f t="shared" ref="D74:D83" si="18">SUM(H74:M74)</f>
        <v>0</v>
      </c>
      <c r="E74" s="8">
        <f t="shared" si="12"/>
        <v>20000</v>
      </c>
      <c r="F74" s="8"/>
      <c r="G74" s="8"/>
      <c r="H74" s="8"/>
      <c r="I74" s="12"/>
      <c r="J74" s="8"/>
      <c r="K74" s="8"/>
      <c r="L74" s="12"/>
      <c r="M74" s="12"/>
      <c r="N74" s="8"/>
      <c r="O74" s="8"/>
      <c r="P74" s="8"/>
      <c r="Q74" s="8"/>
      <c r="R74" s="8">
        <f t="shared" ref="R74:R85" si="19">SUM(H74:Q74)</f>
        <v>0</v>
      </c>
    </row>
    <row r="75" spans="1:18" x14ac:dyDescent="0.2">
      <c r="A75" s="23" t="s">
        <v>74</v>
      </c>
      <c r="B75" s="7" t="s">
        <v>49</v>
      </c>
      <c r="C75" s="8">
        <v>9000</v>
      </c>
      <c r="D75" s="8">
        <f t="shared" si="18"/>
        <v>0</v>
      </c>
      <c r="E75" s="8">
        <f t="shared" si="12"/>
        <v>9000</v>
      </c>
      <c r="F75" s="8"/>
      <c r="G75" s="8"/>
      <c r="H75" s="8"/>
      <c r="I75" s="12"/>
      <c r="J75" s="8"/>
      <c r="K75" s="8"/>
      <c r="L75" s="12"/>
      <c r="M75" s="12"/>
      <c r="N75" s="8"/>
      <c r="O75" s="8"/>
      <c r="P75" s="8"/>
      <c r="Q75" s="8"/>
      <c r="R75" s="8">
        <f t="shared" si="19"/>
        <v>0</v>
      </c>
    </row>
    <row r="76" spans="1:18" x14ac:dyDescent="0.2">
      <c r="A76" s="23" t="s">
        <v>75</v>
      </c>
      <c r="B76" s="7" t="s">
        <v>49</v>
      </c>
      <c r="C76" s="8">
        <v>6000</v>
      </c>
      <c r="D76" s="8">
        <f t="shared" si="18"/>
        <v>0</v>
      </c>
      <c r="E76" s="8">
        <f t="shared" si="12"/>
        <v>6000</v>
      </c>
      <c r="F76" s="8"/>
      <c r="G76" s="8"/>
      <c r="H76" s="8"/>
      <c r="I76" s="12"/>
      <c r="J76" s="8"/>
      <c r="K76" s="8"/>
      <c r="L76" s="12"/>
      <c r="M76" s="12"/>
      <c r="N76" s="8"/>
      <c r="O76" s="8"/>
      <c r="P76" s="8"/>
      <c r="Q76" s="8"/>
      <c r="R76" s="8">
        <f t="shared" si="19"/>
        <v>0</v>
      </c>
    </row>
    <row r="77" spans="1:18" x14ac:dyDescent="0.2">
      <c r="A77" s="23" t="s">
        <v>76</v>
      </c>
      <c r="B77" s="7" t="s">
        <v>49</v>
      </c>
      <c r="C77" s="8">
        <v>19000</v>
      </c>
      <c r="D77" s="8">
        <f t="shared" si="18"/>
        <v>0</v>
      </c>
      <c r="E77" s="8">
        <f t="shared" si="12"/>
        <v>19000</v>
      </c>
      <c r="F77" s="8">
        <v>15900</v>
      </c>
      <c r="G77" s="8"/>
      <c r="H77" s="8"/>
      <c r="I77" s="12"/>
      <c r="J77" s="8"/>
      <c r="K77" s="8"/>
      <c r="L77" s="12"/>
      <c r="M77" s="12"/>
      <c r="N77" s="8"/>
      <c r="O77" s="8"/>
      <c r="P77" s="8"/>
      <c r="Q77" s="8"/>
      <c r="R77" s="8">
        <f t="shared" si="19"/>
        <v>0</v>
      </c>
    </row>
    <row r="78" spans="1:18" x14ac:dyDescent="0.2">
      <c r="A78" s="23" t="s">
        <v>77</v>
      </c>
      <c r="B78" s="7" t="s">
        <v>49</v>
      </c>
      <c r="C78" s="8">
        <v>600</v>
      </c>
      <c r="D78" s="8">
        <f t="shared" si="18"/>
        <v>0</v>
      </c>
      <c r="E78" s="8">
        <f t="shared" si="12"/>
        <v>600</v>
      </c>
      <c r="F78" s="8"/>
      <c r="G78" s="8"/>
      <c r="H78" s="8"/>
      <c r="I78" s="12"/>
      <c r="J78" s="8"/>
      <c r="K78" s="8"/>
      <c r="L78" s="12"/>
      <c r="M78" s="12"/>
      <c r="N78" s="8"/>
      <c r="O78" s="8"/>
      <c r="P78" s="8"/>
      <c r="Q78" s="8"/>
      <c r="R78" s="8">
        <f t="shared" si="19"/>
        <v>0</v>
      </c>
    </row>
    <row r="79" spans="1:18" x14ac:dyDescent="0.2">
      <c r="A79" s="23" t="s">
        <v>78</v>
      </c>
      <c r="B79" s="7" t="s">
        <v>49</v>
      </c>
      <c r="C79" s="8">
        <v>1500</v>
      </c>
      <c r="D79" s="8">
        <f t="shared" si="18"/>
        <v>0</v>
      </c>
      <c r="E79" s="8">
        <f t="shared" si="12"/>
        <v>1500</v>
      </c>
      <c r="F79" s="8"/>
      <c r="G79" s="8"/>
      <c r="H79" s="8"/>
      <c r="I79" s="12"/>
      <c r="J79" s="8"/>
      <c r="K79" s="8"/>
      <c r="L79" s="12"/>
      <c r="M79" s="12"/>
      <c r="N79" s="8"/>
      <c r="O79" s="8"/>
      <c r="P79" s="8"/>
      <c r="Q79" s="8"/>
      <c r="R79" s="8">
        <f t="shared" si="19"/>
        <v>0</v>
      </c>
    </row>
    <row r="80" spans="1:18" x14ac:dyDescent="0.2">
      <c r="A80" s="23" t="s">
        <v>79</v>
      </c>
      <c r="B80" s="7" t="s">
        <v>49</v>
      </c>
      <c r="C80" s="12">
        <v>3000</v>
      </c>
      <c r="D80" s="8">
        <f t="shared" si="18"/>
        <v>0</v>
      </c>
      <c r="E80" s="8">
        <f t="shared" si="12"/>
        <v>3000</v>
      </c>
      <c r="F80" s="8"/>
      <c r="G80" s="8"/>
      <c r="H80" s="8"/>
      <c r="I80" s="12"/>
      <c r="J80" s="8"/>
      <c r="K80" s="8"/>
      <c r="L80" s="12"/>
      <c r="M80" s="12"/>
      <c r="N80" s="8"/>
      <c r="O80" s="8"/>
      <c r="P80" s="8"/>
      <c r="Q80" s="8"/>
      <c r="R80" s="8">
        <f t="shared" si="19"/>
        <v>0</v>
      </c>
    </row>
    <row r="81" spans="1:18" x14ac:dyDescent="0.2">
      <c r="A81" s="23" t="s">
        <v>80</v>
      </c>
      <c r="B81" s="7" t="s">
        <v>49</v>
      </c>
      <c r="C81" s="12">
        <v>3000</v>
      </c>
      <c r="D81" s="8">
        <f t="shared" si="18"/>
        <v>0</v>
      </c>
      <c r="E81" s="8">
        <f t="shared" si="12"/>
        <v>3000</v>
      </c>
      <c r="F81" s="8">
        <f>6000-3000</f>
        <v>3000</v>
      </c>
      <c r="G81" s="8"/>
      <c r="H81" s="8"/>
      <c r="I81" s="12"/>
      <c r="J81" s="8"/>
      <c r="K81" s="8"/>
      <c r="L81" s="12"/>
      <c r="M81" s="12"/>
      <c r="N81" s="8"/>
      <c r="O81" s="8"/>
      <c r="P81" s="8"/>
      <c r="Q81" s="8"/>
      <c r="R81" s="8">
        <f t="shared" si="19"/>
        <v>0</v>
      </c>
    </row>
    <row r="82" spans="1:18" x14ac:dyDescent="0.2">
      <c r="A82" s="23" t="s">
        <v>81</v>
      </c>
      <c r="B82" s="7" t="s">
        <v>49</v>
      </c>
      <c r="C82" s="8">
        <v>2000</v>
      </c>
      <c r="D82" s="8">
        <f t="shared" si="18"/>
        <v>0</v>
      </c>
      <c r="E82" s="8">
        <f t="shared" si="12"/>
        <v>2000</v>
      </c>
      <c r="F82" s="8">
        <v>1644.5</v>
      </c>
      <c r="G82" s="8"/>
      <c r="H82" s="8"/>
      <c r="I82" s="12"/>
      <c r="J82" s="8"/>
      <c r="K82" s="8"/>
      <c r="L82" s="12"/>
      <c r="M82" s="12"/>
      <c r="N82" s="8"/>
      <c r="O82" s="8"/>
      <c r="P82" s="8"/>
      <c r="Q82" s="8"/>
      <c r="R82" s="8">
        <f t="shared" si="19"/>
        <v>0</v>
      </c>
    </row>
    <row r="83" spans="1:18" x14ac:dyDescent="0.2">
      <c r="A83" s="23" t="s">
        <v>82</v>
      </c>
      <c r="B83" s="7" t="s">
        <v>49</v>
      </c>
      <c r="C83" s="12">
        <f>3000+9000</f>
        <v>12000</v>
      </c>
      <c r="D83" s="8">
        <f t="shared" si="18"/>
        <v>0</v>
      </c>
      <c r="E83" s="8">
        <f t="shared" si="12"/>
        <v>12000</v>
      </c>
      <c r="F83" s="8">
        <v>3000</v>
      </c>
      <c r="I83" s="29"/>
      <c r="J83" s="8"/>
      <c r="K83" s="8"/>
      <c r="R83" s="8">
        <f t="shared" si="19"/>
        <v>0</v>
      </c>
    </row>
    <row r="84" spans="1:18" x14ac:dyDescent="0.2">
      <c r="A84" s="23" t="s">
        <v>83</v>
      </c>
      <c r="B84" s="7"/>
      <c r="C84" s="12"/>
      <c r="D84" s="8"/>
      <c r="E84" s="8"/>
      <c r="F84" s="8"/>
      <c r="I84" s="29"/>
      <c r="J84" s="8"/>
      <c r="K84" s="8"/>
      <c r="R84" s="8">
        <f t="shared" si="19"/>
        <v>0</v>
      </c>
    </row>
    <row r="85" spans="1:18" x14ac:dyDescent="0.2">
      <c r="A85" s="23" t="s">
        <v>84</v>
      </c>
      <c r="B85" s="7" t="s">
        <v>49</v>
      </c>
      <c r="C85" s="8">
        <v>2000</v>
      </c>
      <c r="D85" s="8">
        <f>SUM(H85:M85)</f>
        <v>0</v>
      </c>
      <c r="E85" s="8">
        <f t="shared" si="12"/>
        <v>2000</v>
      </c>
      <c r="F85" s="8"/>
      <c r="G85" s="8"/>
      <c r="H85" s="8"/>
      <c r="I85" s="12"/>
      <c r="J85" s="8"/>
      <c r="L85" s="12"/>
      <c r="M85" s="12"/>
      <c r="N85" s="8"/>
      <c r="O85" s="8"/>
      <c r="P85" s="8"/>
      <c r="Q85" s="8"/>
      <c r="R85" s="8">
        <f t="shared" si="19"/>
        <v>0</v>
      </c>
    </row>
    <row r="86" spans="1:18" x14ac:dyDescent="0.2">
      <c r="A86" s="23"/>
      <c r="B86" s="7"/>
      <c r="C86" s="8"/>
      <c r="D86" s="8"/>
      <c r="E86" s="8"/>
      <c r="F86" s="8"/>
      <c r="G86" s="8"/>
      <c r="H86" s="8"/>
      <c r="I86" s="12"/>
      <c r="J86" s="8"/>
      <c r="K86" s="8"/>
      <c r="L86" s="12"/>
      <c r="M86" s="12"/>
      <c r="N86" s="8"/>
      <c r="O86" s="8"/>
      <c r="P86" s="8"/>
      <c r="Q86" s="8"/>
      <c r="R86" s="8"/>
    </row>
    <row r="87" spans="1:18" s="18" customFormat="1" x14ac:dyDescent="0.2">
      <c r="A87" s="28" t="s">
        <v>85</v>
      </c>
      <c r="B87" s="15" t="s">
        <v>49</v>
      </c>
      <c r="C87" s="9">
        <f>SUM(C88:C95)</f>
        <v>24668</v>
      </c>
      <c r="D87" s="9">
        <f t="shared" ref="D87:E87" si="20">SUM(D88:D95)</f>
        <v>0</v>
      </c>
      <c r="E87" s="9">
        <f t="shared" si="20"/>
        <v>24668</v>
      </c>
      <c r="F87" s="9"/>
      <c r="G87" s="9"/>
      <c r="H87" s="9"/>
      <c r="I87" s="10"/>
      <c r="J87" s="10"/>
      <c r="K87" s="10"/>
      <c r="L87" s="10"/>
      <c r="M87" s="10"/>
      <c r="N87" s="9"/>
      <c r="O87" s="9"/>
      <c r="P87" s="9"/>
      <c r="Q87" s="9"/>
      <c r="R87" s="9">
        <f>SUM(R88:R96)</f>
        <v>0</v>
      </c>
    </row>
    <row r="88" spans="1:18" x14ac:dyDescent="0.2">
      <c r="A88" s="23" t="s">
        <v>86</v>
      </c>
      <c r="B88" s="7" t="s">
        <v>49</v>
      </c>
      <c r="C88" s="8">
        <v>18942</v>
      </c>
      <c r="D88" s="8">
        <f t="shared" ref="D88:D95" si="21">SUM(H88:M88)</f>
        <v>0</v>
      </c>
      <c r="E88" s="8">
        <f t="shared" si="12"/>
        <v>18942</v>
      </c>
      <c r="F88" s="8"/>
      <c r="G88" s="8"/>
      <c r="H88" s="8"/>
      <c r="I88" s="12"/>
      <c r="J88" s="8"/>
      <c r="K88" s="8"/>
      <c r="L88" s="12"/>
      <c r="M88" s="12"/>
      <c r="N88" s="8"/>
      <c r="O88" s="8"/>
      <c r="P88" s="8"/>
      <c r="Q88" s="8"/>
      <c r="R88" s="8">
        <f t="shared" ref="R88:R95" si="22">SUM(H88:Q88)</f>
        <v>0</v>
      </c>
    </row>
    <row r="89" spans="1:18" x14ac:dyDescent="0.2">
      <c r="A89" s="23" t="s">
        <v>87</v>
      </c>
      <c r="B89" s="7" t="s">
        <v>49</v>
      </c>
      <c r="C89" s="8">
        <v>2000</v>
      </c>
      <c r="D89" s="8">
        <f t="shared" si="21"/>
        <v>0</v>
      </c>
      <c r="E89" s="8">
        <f t="shared" si="12"/>
        <v>2000</v>
      </c>
      <c r="F89" s="8"/>
      <c r="G89" s="8"/>
      <c r="H89" s="8"/>
      <c r="I89" s="12"/>
      <c r="J89" s="8"/>
      <c r="K89" s="8"/>
      <c r="L89" s="12"/>
      <c r="M89" s="12"/>
      <c r="N89" s="8"/>
      <c r="O89" s="8"/>
      <c r="P89" s="8"/>
      <c r="Q89" s="8"/>
      <c r="R89" s="8">
        <f t="shared" si="22"/>
        <v>0</v>
      </c>
    </row>
    <row r="90" spans="1:18" x14ac:dyDescent="0.2">
      <c r="A90" s="23" t="s">
        <v>88</v>
      </c>
      <c r="B90" s="7" t="s">
        <v>49</v>
      </c>
      <c r="C90" s="8">
        <v>463</v>
      </c>
      <c r="D90" s="8">
        <f t="shared" si="21"/>
        <v>0</v>
      </c>
      <c r="E90" s="8">
        <f t="shared" si="12"/>
        <v>463</v>
      </c>
      <c r="F90" s="8"/>
      <c r="G90" s="8"/>
      <c r="H90" s="8"/>
      <c r="I90" s="12"/>
      <c r="J90" s="8"/>
      <c r="K90" s="8"/>
      <c r="L90" s="12"/>
      <c r="M90" s="12"/>
      <c r="N90" s="8"/>
      <c r="O90" s="8"/>
      <c r="P90" s="8"/>
      <c r="Q90" s="8"/>
      <c r="R90" s="8">
        <f t="shared" si="22"/>
        <v>0</v>
      </c>
    </row>
    <row r="91" spans="1:18" x14ac:dyDescent="0.2">
      <c r="A91" s="23" t="s">
        <v>89</v>
      </c>
      <c r="B91" s="7" t="s">
        <v>49</v>
      </c>
      <c r="C91" s="8">
        <v>400</v>
      </c>
      <c r="D91" s="8">
        <f t="shared" si="21"/>
        <v>0</v>
      </c>
      <c r="E91" s="8">
        <f t="shared" si="12"/>
        <v>400</v>
      </c>
      <c r="F91" s="8"/>
      <c r="G91" s="8"/>
      <c r="H91" s="8"/>
      <c r="I91" s="12"/>
      <c r="J91" s="8"/>
      <c r="K91" s="8"/>
      <c r="L91" s="12"/>
      <c r="M91" s="12"/>
      <c r="N91" s="8"/>
      <c r="O91" s="8"/>
      <c r="P91" s="8"/>
      <c r="Q91" s="8"/>
      <c r="R91" s="8">
        <f t="shared" si="22"/>
        <v>0</v>
      </c>
    </row>
    <row r="92" spans="1:18" x14ac:dyDescent="0.2">
      <c r="A92" s="23" t="s">
        <v>90</v>
      </c>
      <c r="B92" s="7" t="s">
        <v>49</v>
      </c>
      <c r="C92" s="8">
        <v>500</v>
      </c>
      <c r="D92" s="8">
        <f t="shared" si="21"/>
        <v>0</v>
      </c>
      <c r="E92" s="8">
        <f t="shared" si="12"/>
        <v>500</v>
      </c>
      <c r="F92" s="8"/>
      <c r="G92" s="8"/>
      <c r="H92" s="8"/>
      <c r="I92" s="12"/>
      <c r="J92" s="8"/>
      <c r="K92" s="8"/>
      <c r="L92" s="12"/>
      <c r="M92" s="12"/>
      <c r="N92" s="8"/>
      <c r="O92" s="8"/>
      <c r="P92" s="8"/>
      <c r="Q92" s="8"/>
      <c r="R92" s="8">
        <f t="shared" si="22"/>
        <v>0</v>
      </c>
    </row>
    <row r="93" spans="1:18" x14ac:dyDescent="0.2">
      <c r="A93" s="23" t="s">
        <v>91</v>
      </c>
      <c r="B93" s="7" t="s">
        <v>49</v>
      </c>
      <c r="C93" s="8">
        <v>100</v>
      </c>
      <c r="D93" s="8">
        <f t="shared" si="21"/>
        <v>0</v>
      </c>
      <c r="E93" s="8">
        <f t="shared" si="12"/>
        <v>100</v>
      </c>
      <c r="F93" s="8"/>
      <c r="G93" s="8"/>
      <c r="H93" s="8"/>
      <c r="I93" s="12"/>
      <c r="J93" s="8"/>
      <c r="K93" s="8"/>
      <c r="L93" s="12"/>
      <c r="M93" s="12"/>
      <c r="N93" s="8"/>
      <c r="O93" s="8"/>
      <c r="P93" s="8"/>
      <c r="Q93" s="8"/>
      <c r="R93" s="8">
        <f t="shared" si="22"/>
        <v>0</v>
      </c>
    </row>
    <row r="94" spans="1:18" x14ac:dyDescent="0.2">
      <c r="A94" s="23" t="s">
        <v>92</v>
      </c>
      <c r="B94" s="7" t="s">
        <v>49</v>
      </c>
      <c r="C94" s="8">
        <v>1563</v>
      </c>
      <c r="D94" s="8">
        <f t="shared" si="21"/>
        <v>0</v>
      </c>
      <c r="E94" s="8">
        <f t="shared" si="12"/>
        <v>1563</v>
      </c>
      <c r="F94" s="8"/>
      <c r="G94" s="8"/>
      <c r="H94" s="8"/>
      <c r="I94" s="12"/>
      <c r="J94" s="8"/>
      <c r="K94" s="8"/>
      <c r="L94" s="12"/>
      <c r="M94" s="12"/>
      <c r="N94" s="8"/>
      <c r="O94" s="8"/>
      <c r="P94" s="8"/>
      <c r="Q94" s="8"/>
      <c r="R94" s="8">
        <f t="shared" si="22"/>
        <v>0</v>
      </c>
    </row>
    <row r="95" spans="1:18" x14ac:dyDescent="0.2">
      <c r="A95" s="23" t="s">
        <v>93</v>
      </c>
      <c r="B95" s="7" t="s">
        <v>49</v>
      </c>
      <c r="C95" s="8">
        <v>700</v>
      </c>
      <c r="D95" s="8">
        <f t="shared" si="21"/>
        <v>0</v>
      </c>
      <c r="E95" s="8">
        <f t="shared" si="12"/>
        <v>700</v>
      </c>
      <c r="F95" s="8"/>
      <c r="G95" s="8"/>
      <c r="H95" s="8"/>
      <c r="I95" s="12"/>
      <c r="J95" s="8"/>
      <c r="K95" s="8"/>
      <c r="L95" s="12"/>
      <c r="M95" s="12"/>
      <c r="N95" s="8"/>
      <c r="O95" s="8"/>
      <c r="P95" s="8"/>
      <c r="Q95" s="8"/>
      <c r="R95" s="8">
        <f t="shared" si="22"/>
        <v>0</v>
      </c>
    </row>
    <row r="96" spans="1:18" x14ac:dyDescent="0.2">
      <c r="A96" s="23"/>
      <c r="B96" s="7"/>
      <c r="C96" s="8"/>
      <c r="D96" s="8"/>
      <c r="E96" s="8"/>
      <c r="F96" s="8"/>
      <c r="G96" s="8"/>
      <c r="H96" s="8"/>
      <c r="I96" s="12"/>
      <c r="J96" s="8"/>
      <c r="K96" s="8"/>
      <c r="L96" s="12"/>
      <c r="M96" s="12"/>
      <c r="N96" s="8"/>
      <c r="O96" s="8"/>
      <c r="P96" s="8"/>
      <c r="Q96" s="8"/>
      <c r="R96" s="9"/>
    </row>
    <row r="97" spans="1:18" s="18" customFormat="1" x14ac:dyDescent="0.2">
      <c r="A97" s="28" t="s">
        <v>94</v>
      </c>
      <c r="B97" s="15" t="s">
        <v>49</v>
      </c>
      <c r="C97" s="9">
        <f>SUM(C98:C108)</f>
        <v>32168</v>
      </c>
      <c r="D97" s="9">
        <f t="shared" ref="D97:E97" si="23">SUM(D98:D108)</f>
        <v>0</v>
      </c>
      <c r="E97" s="9">
        <f t="shared" si="23"/>
        <v>32168</v>
      </c>
      <c r="F97" s="9"/>
      <c r="G97" s="9"/>
      <c r="H97" s="9"/>
      <c r="I97" s="10"/>
      <c r="J97" s="10"/>
      <c r="K97" s="10"/>
      <c r="L97" s="10"/>
      <c r="M97" s="10"/>
      <c r="N97" s="9"/>
      <c r="O97" s="9"/>
      <c r="P97" s="9"/>
      <c r="Q97" s="9"/>
      <c r="R97" s="9">
        <f>SUM(R98:R108)</f>
        <v>0</v>
      </c>
    </row>
    <row r="98" spans="1:18" x14ac:dyDescent="0.2">
      <c r="A98" s="23" t="s">
        <v>95</v>
      </c>
      <c r="B98" s="7" t="s">
        <v>49</v>
      </c>
      <c r="C98" s="8">
        <v>5000</v>
      </c>
      <c r="D98" s="8">
        <f t="shared" ref="D98:D108" si="24">SUM(H98:M98)</f>
        <v>0</v>
      </c>
      <c r="E98" s="8">
        <f t="shared" si="12"/>
        <v>5000</v>
      </c>
      <c r="F98" s="8"/>
      <c r="G98" s="8"/>
      <c r="H98" s="8"/>
      <c r="I98" s="12"/>
      <c r="J98" s="8"/>
      <c r="K98" s="8"/>
      <c r="L98" s="12"/>
      <c r="M98" s="12"/>
      <c r="N98" s="8"/>
      <c r="O98" s="8"/>
      <c r="P98" s="8"/>
      <c r="Q98" s="8"/>
      <c r="R98" s="8">
        <f t="shared" ref="R98:R108" si="25">SUM(H98:Q98)</f>
        <v>0</v>
      </c>
    </row>
    <row r="99" spans="1:18" x14ac:dyDescent="0.2">
      <c r="A99" s="23" t="s">
        <v>96</v>
      </c>
      <c r="B99" s="7" t="s">
        <v>49</v>
      </c>
      <c r="C99" s="8">
        <v>2040</v>
      </c>
      <c r="D99" s="8">
        <f t="shared" si="24"/>
        <v>0</v>
      </c>
      <c r="E99" s="8">
        <f t="shared" si="12"/>
        <v>2040</v>
      </c>
      <c r="F99" s="8"/>
      <c r="G99" s="8"/>
      <c r="H99" s="8"/>
      <c r="I99" s="12"/>
      <c r="J99" s="8"/>
      <c r="K99" s="8"/>
      <c r="L99" s="12"/>
      <c r="M99" s="12"/>
      <c r="N99" s="8"/>
      <c r="O99" s="8"/>
      <c r="P99" s="8"/>
      <c r="Q99" s="8"/>
      <c r="R99" s="8">
        <f t="shared" si="25"/>
        <v>0</v>
      </c>
    </row>
    <row r="100" spans="1:18" x14ac:dyDescent="0.2">
      <c r="A100" s="23" t="s">
        <v>97</v>
      </c>
      <c r="B100" s="7" t="s">
        <v>49</v>
      </c>
      <c r="C100" s="8">
        <v>2300</v>
      </c>
      <c r="D100" s="8">
        <f t="shared" si="24"/>
        <v>0</v>
      </c>
      <c r="E100" s="8">
        <f t="shared" si="12"/>
        <v>2300</v>
      </c>
      <c r="F100" s="8"/>
      <c r="G100" s="8"/>
      <c r="H100" s="8"/>
      <c r="I100" s="12"/>
      <c r="J100" s="8"/>
      <c r="K100" s="8"/>
      <c r="L100" s="12"/>
      <c r="M100" s="12"/>
      <c r="N100" s="8"/>
      <c r="O100" s="8"/>
      <c r="P100" s="8"/>
      <c r="Q100" s="8"/>
      <c r="R100" s="8">
        <f t="shared" si="25"/>
        <v>0</v>
      </c>
    </row>
    <row r="101" spans="1:18" x14ac:dyDescent="0.2">
      <c r="A101" s="23" t="s">
        <v>98</v>
      </c>
      <c r="B101" s="7" t="s">
        <v>49</v>
      </c>
      <c r="C101" s="8">
        <v>16378</v>
      </c>
      <c r="D101" s="8">
        <f t="shared" si="24"/>
        <v>0</v>
      </c>
      <c r="E101" s="8">
        <f t="shared" si="12"/>
        <v>16378</v>
      </c>
      <c r="F101" s="8"/>
      <c r="G101" s="8"/>
      <c r="H101" s="8"/>
      <c r="I101" s="12"/>
      <c r="J101" s="8"/>
      <c r="K101" s="8"/>
      <c r="L101" s="12"/>
      <c r="M101" s="12"/>
      <c r="N101" s="8"/>
      <c r="O101" s="8"/>
      <c r="P101" s="8"/>
      <c r="Q101" s="8"/>
      <c r="R101" s="8">
        <f t="shared" si="25"/>
        <v>0</v>
      </c>
    </row>
    <row r="102" spans="1:18" x14ac:dyDescent="0.2">
      <c r="A102" s="23" t="s">
        <v>99</v>
      </c>
      <c r="B102" s="7" t="s">
        <v>49</v>
      </c>
      <c r="C102" s="8">
        <v>1000</v>
      </c>
      <c r="D102" s="8">
        <f t="shared" si="24"/>
        <v>0</v>
      </c>
      <c r="E102" s="8">
        <f t="shared" si="12"/>
        <v>1000</v>
      </c>
      <c r="F102" s="8"/>
      <c r="G102" s="8"/>
      <c r="H102" s="8"/>
      <c r="I102" s="12"/>
      <c r="J102" s="8"/>
      <c r="K102" s="8"/>
      <c r="L102" s="12"/>
      <c r="M102" s="12"/>
      <c r="N102" s="8"/>
      <c r="O102" s="8"/>
      <c r="P102" s="8"/>
      <c r="Q102" s="8"/>
      <c r="R102" s="8">
        <f t="shared" si="25"/>
        <v>0</v>
      </c>
    </row>
    <row r="103" spans="1:18" x14ac:dyDescent="0.2">
      <c r="A103" s="23" t="s">
        <v>100</v>
      </c>
      <c r="B103" s="7" t="s">
        <v>49</v>
      </c>
      <c r="C103" s="12">
        <v>1000</v>
      </c>
      <c r="D103" s="8">
        <f t="shared" si="24"/>
        <v>0</v>
      </c>
      <c r="E103" s="8">
        <f t="shared" si="12"/>
        <v>1000</v>
      </c>
      <c r="F103" s="8"/>
      <c r="G103" s="8"/>
      <c r="H103" s="8"/>
      <c r="I103" s="12"/>
      <c r="J103" s="8"/>
      <c r="K103" s="8"/>
      <c r="L103" s="12"/>
      <c r="M103" s="12"/>
      <c r="N103" s="8"/>
      <c r="O103" s="8"/>
      <c r="P103" s="8"/>
      <c r="Q103" s="8"/>
      <c r="R103" s="8">
        <f t="shared" si="25"/>
        <v>0</v>
      </c>
    </row>
    <row r="104" spans="1:18" x14ac:dyDescent="0.2">
      <c r="A104" s="23" t="s">
        <v>101</v>
      </c>
      <c r="B104" s="7" t="s">
        <v>49</v>
      </c>
      <c r="C104" s="8">
        <v>800</v>
      </c>
      <c r="D104" s="8">
        <f t="shared" si="24"/>
        <v>0</v>
      </c>
      <c r="E104" s="8">
        <f t="shared" si="12"/>
        <v>800</v>
      </c>
      <c r="F104" s="8"/>
      <c r="G104" s="8"/>
      <c r="H104" s="8"/>
      <c r="I104" s="12"/>
      <c r="J104" s="8"/>
      <c r="K104" s="8"/>
      <c r="L104" s="12"/>
      <c r="M104" s="12"/>
      <c r="N104" s="8"/>
      <c r="O104" s="8"/>
      <c r="P104" s="8"/>
      <c r="Q104" s="8"/>
      <c r="R104" s="8">
        <f t="shared" si="25"/>
        <v>0</v>
      </c>
    </row>
    <row r="105" spans="1:18" x14ac:dyDescent="0.2">
      <c r="A105" s="23" t="s">
        <v>102</v>
      </c>
      <c r="B105" s="7" t="s">
        <v>49</v>
      </c>
      <c r="C105" s="8">
        <v>2000</v>
      </c>
      <c r="D105" s="8">
        <f t="shared" si="24"/>
        <v>0</v>
      </c>
      <c r="E105" s="8">
        <f t="shared" si="12"/>
        <v>2000</v>
      </c>
      <c r="F105" s="8"/>
      <c r="G105" s="8"/>
      <c r="H105" s="8"/>
      <c r="I105" s="12"/>
      <c r="J105" s="8"/>
      <c r="K105" s="8"/>
      <c r="L105" s="12"/>
      <c r="M105" s="12"/>
      <c r="N105" s="8"/>
      <c r="O105" s="8"/>
      <c r="P105" s="8"/>
      <c r="Q105" s="8"/>
      <c r="R105" s="8">
        <f t="shared" si="25"/>
        <v>0</v>
      </c>
    </row>
    <row r="106" spans="1:18" x14ac:dyDescent="0.2">
      <c r="A106" s="23" t="s">
        <v>103</v>
      </c>
      <c r="B106" s="7" t="s">
        <v>49</v>
      </c>
      <c r="C106" s="8">
        <v>700</v>
      </c>
      <c r="D106" s="8">
        <f t="shared" si="24"/>
        <v>0</v>
      </c>
      <c r="E106" s="8">
        <f t="shared" si="12"/>
        <v>700</v>
      </c>
      <c r="F106" s="8"/>
      <c r="G106" s="8"/>
      <c r="H106" s="8"/>
      <c r="I106" s="12"/>
      <c r="J106" s="8"/>
      <c r="K106" s="8"/>
      <c r="L106" s="12"/>
      <c r="M106" s="12"/>
      <c r="N106" s="8"/>
      <c r="O106" s="8"/>
      <c r="P106" s="8"/>
      <c r="Q106" s="8"/>
      <c r="R106" s="8">
        <f t="shared" si="25"/>
        <v>0</v>
      </c>
    </row>
    <row r="107" spans="1:18" x14ac:dyDescent="0.2">
      <c r="A107" s="23" t="s">
        <v>104</v>
      </c>
      <c r="B107" s="7" t="s">
        <v>49</v>
      </c>
      <c r="C107" s="12">
        <v>850</v>
      </c>
      <c r="D107" s="8">
        <f t="shared" si="24"/>
        <v>0</v>
      </c>
      <c r="E107" s="8">
        <f t="shared" si="12"/>
        <v>850</v>
      </c>
      <c r="F107" s="8"/>
      <c r="G107" s="8"/>
      <c r="H107" s="8"/>
      <c r="I107" s="12"/>
      <c r="J107" s="8"/>
      <c r="K107" s="8"/>
      <c r="L107" s="12"/>
      <c r="M107" s="12"/>
      <c r="N107" s="8"/>
      <c r="O107" s="8"/>
      <c r="P107" s="8"/>
      <c r="Q107" s="8"/>
      <c r="R107" s="8">
        <f t="shared" si="25"/>
        <v>0</v>
      </c>
    </row>
    <row r="108" spans="1:18" x14ac:dyDescent="0.2">
      <c r="A108" s="23" t="s">
        <v>105</v>
      </c>
      <c r="B108" s="7" t="s">
        <v>49</v>
      </c>
      <c r="C108" s="8">
        <v>100</v>
      </c>
      <c r="D108" s="8">
        <f t="shared" si="24"/>
        <v>0</v>
      </c>
      <c r="E108" s="8">
        <f t="shared" si="12"/>
        <v>100</v>
      </c>
      <c r="F108" s="8"/>
      <c r="G108" s="8"/>
      <c r="H108" s="8"/>
      <c r="I108" s="12"/>
      <c r="J108" s="8"/>
      <c r="K108" s="8"/>
      <c r="L108" s="12"/>
      <c r="M108" s="12"/>
      <c r="N108" s="8"/>
      <c r="O108" s="8"/>
      <c r="P108" s="8"/>
      <c r="Q108" s="8"/>
      <c r="R108" s="8">
        <f t="shared" si="25"/>
        <v>0</v>
      </c>
    </row>
    <row r="109" spans="1:18" x14ac:dyDescent="0.2">
      <c r="A109" s="23"/>
      <c r="B109" s="7"/>
      <c r="C109" s="8"/>
      <c r="D109" s="8"/>
      <c r="E109" s="8"/>
      <c r="F109" s="8"/>
      <c r="G109" s="8"/>
      <c r="H109" s="8"/>
      <c r="I109" s="12"/>
      <c r="J109" s="8"/>
      <c r="K109" s="8"/>
      <c r="L109" s="12"/>
      <c r="M109" s="12"/>
      <c r="N109" s="8"/>
      <c r="O109" s="8"/>
      <c r="P109" s="8"/>
      <c r="Q109" s="8"/>
      <c r="R109" s="8"/>
    </row>
    <row r="110" spans="1:18" s="18" customFormat="1" x14ac:dyDescent="0.2">
      <c r="A110" s="28" t="s">
        <v>106</v>
      </c>
      <c r="B110" s="15" t="s">
        <v>49</v>
      </c>
      <c r="C110" s="9">
        <f>SUM(C111:C115)</f>
        <v>17268</v>
      </c>
      <c r="D110" s="9">
        <f t="shared" ref="D110:E110" si="26">SUM(D111:D115)</f>
        <v>0</v>
      </c>
      <c r="E110" s="9">
        <f t="shared" si="26"/>
        <v>17268</v>
      </c>
      <c r="F110" s="9"/>
      <c r="G110" s="9"/>
      <c r="H110" s="10"/>
      <c r="I110" s="10"/>
      <c r="J110" s="10"/>
      <c r="K110" s="10"/>
      <c r="L110" s="10"/>
      <c r="M110" s="10"/>
      <c r="N110" s="9"/>
      <c r="O110" s="9"/>
      <c r="P110" s="9"/>
      <c r="Q110" s="9"/>
      <c r="R110" s="9">
        <f>SUM(R111:R115)</f>
        <v>0</v>
      </c>
    </row>
    <row r="111" spans="1:18" x14ac:dyDescent="0.2">
      <c r="A111" s="23" t="s">
        <v>107</v>
      </c>
      <c r="B111" s="7" t="s">
        <v>49</v>
      </c>
      <c r="C111" s="8">
        <v>7000</v>
      </c>
      <c r="D111" s="8">
        <f>SUM(H111:M111)</f>
        <v>0</v>
      </c>
      <c r="E111" s="8">
        <f t="shared" si="12"/>
        <v>7000</v>
      </c>
      <c r="F111" s="8"/>
      <c r="G111" s="8"/>
      <c r="H111" s="8"/>
      <c r="I111" s="12"/>
      <c r="J111" s="8"/>
      <c r="K111" s="8"/>
      <c r="L111" s="12"/>
      <c r="M111" s="12"/>
      <c r="N111" s="8"/>
      <c r="O111" s="8"/>
      <c r="P111" s="8"/>
      <c r="Q111" s="8"/>
      <c r="R111" s="8">
        <f>SUM(H111:Q111)</f>
        <v>0</v>
      </c>
    </row>
    <row r="112" spans="1:18" x14ac:dyDescent="0.2">
      <c r="A112" s="23" t="s">
        <v>108</v>
      </c>
      <c r="B112" s="7" t="s">
        <v>49</v>
      </c>
      <c r="C112" s="12">
        <v>3000</v>
      </c>
      <c r="D112" s="8">
        <f>SUM(H112:M112)</f>
        <v>0</v>
      </c>
      <c r="E112" s="8">
        <f t="shared" si="12"/>
        <v>3000</v>
      </c>
      <c r="F112" s="8"/>
      <c r="G112" s="8"/>
      <c r="H112" s="8"/>
      <c r="I112" s="12"/>
      <c r="J112" s="8"/>
      <c r="K112" s="8"/>
      <c r="L112" s="12"/>
      <c r="M112" s="12"/>
      <c r="N112" s="8"/>
      <c r="O112" s="8"/>
      <c r="P112" s="8"/>
      <c r="Q112" s="8"/>
      <c r="R112" s="8">
        <f>SUM(H112:Q112)</f>
        <v>0</v>
      </c>
    </row>
    <row r="113" spans="1:18" x14ac:dyDescent="0.2">
      <c r="A113" s="23" t="s">
        <v>109</v>
      </c>
      <c r="B113" s="7" t="s">
        <v>49</v>
      </c>
      <c r="C113" s="12">
        <v>1000</v>
      </c>
      <c r="D113" s="8">
        <f>SUM(H113:M113)</f>
        <v>0</v>
      </c>
      <c r="E113" s="8">
        <f t="shared" si="12"/>
        <v>1000</v>
      </c>
      <c r="F113" s="8"/>
      <c r="G113" s="8"/>
      <c r="H113" s="8"/>
      <c r="I113" s="12"/>
      <c r="J113" s="8"/>
      <c r="K113" s="8"/>
      <c r="L113" s="12"/>
      <c r="M113" s="12"/>
      <c r="N113" s="8"/>
      <c r="O113" s="8"/>
      <c r="P113" s="8"/>
      <c r="Q113" s="8"/>
      <c r="R113" s="8">
        <f>SUM(H113:Q113)</f>
        <v>0</v>
      </c>
    </row>
    <row r="114" spans="1:18" x14ac:dyDescent="0.2">
      <c r="A114" s="23" t="s">
        <v>110</v>
      </c>
      <c r="B114" s="7" t="s">
        <v>49</v>
      </c>
      <c r="C114" s="8">
        <v>2000</v>
      </c>
      <c r="D114" s="8">
        <f>SUM(H114:M114)</f>
        <v>0</v>
      </c>
      <c r="E114" s="8">
        <f t="shared" si="12"/>
        <v>2000</v>
      </c>
      <c r="F114" s="8"/>
      <c r="G114" s="8"/>
      <c r="H114" s="8"/>
      <c r="I114" s="12"/>
      <c r="J114" s="8"/>
      <c r="K114" s="8"/>
      <c r="L114" s="12"/>
      <c r="M114" s="12"/>
      <c r="N114" s="8"/>
      <c r="O114" s="8"/>
      <c r="P114" s="8"/>
      <c r="Q114" s="8"/>
      <c r="R114" s="8">
        <f>SUM(H114:Q114)</f>
        <v>0</v>
      </c>
    </row>
    <row r="115" spans="1:18" x14ac:dyDescent="0.2">
      <c r="A115" s="23" t="s">
        <v>111</v>
      </c>
      <c r="B115" s="7" t="s">
        <v>49</v>
      </c>
      <c r="C115" s="8">
        <v>4268</v>
      </c>
      <c r="D115" s="8">
        <f>SUM(H115:M115)</f>
        <v>0</v>
      </c>
      <c r="E115" s="8">
        <f t="shared" si="12"/>
        <v>4268</v>
      </c>
      <c r="F115" s="8"/>
      <c r="G115" s="8"/>
      <c r="H115" s="8"/>
      <c r="I115" s="12"/>
      <c r="J115" s="8"/>
      <c r="K115" s="8"/>
      <c r="L115" s="12"/>
      <c r="M115" s="12"/>
      <c r="N115" s="8"/>
      <c r="O115" s="8"/>
      <c r="P115" s="8"/>
      <c r="Q115" s="8"/>
      <c r="R115" s="8">
        <f>SUM(H115:Q115)</f>
        <v>0</v>
      </c>
    </row>
    <row r="116" spans="1:18" x14ac:dyDescent="0.2">
      <c r="A116" s="23"/>
      <c r="B116" s="7"/>
      <c r="C116" s="8"/>
      <c r="D116" s="8"/>
      <c r="E116" s="8"/>
      <c r="F116" s="8"/>
      <c r="G116" s="8"/>
      <c r="H116" s="8"/>
      <c r="I116" s="12"/>
      <c r="J116" s="8"/>
      <c r="K116" s="8"/>
      <c r="L116" s="12"/>
      <c r="M116" s="12"/>
      <c r="N116" s="8"/>
      <c r="O116" s="8"/>
      <c r="P116" s="8"/>
      <c r="Q116" s="8"/>
      <c r="R116" s="8"/>
    </row>
    <row r="117" spans="1:18" s="18" customFormat="1" x14ac:dyDescent="0.2">
      <c r="A117" s="28" t="s">
        <v>112</v>
      </c>
      <c r="B117" s="15" t="s">
        <v>49</v>
      </c>
      <c r="C117" s="9">
        <f>SUM(C118:C121)</f>
        <v>7150</v>
      </c>
      <c r="D117" s="9">
        <f>SUM(D118:D121)</f>
        <v>0</v>
      </c>
      <c r="E117" s="9">
        <f>SUM(E118:E122)</f>
        <v>7650</v>
      </c>
      <c r="F117" s="9"/>
      <c r="G117" s="9"/>
      <c r="H117" s="9"/>
      <c r="I117" s="10"/>
      <c r="J117" s="10"/>
      <c r="K117" s="10"/>
      <c r="L117" s="10"/>
      <c r="M117" s="10"/>
      <c r="N117" s="9"/>
      <c r="O117" s="9"/>
      <c r="P117" s="9"/>
      <c r="Q117" s="9"/>
      <c r="R117" s="9">
        <f>SUM(R118:R122)</f>
        <v>0</v>
      </c>
    </row>
    <row r="118" spans="1:18" x14ac:dyDescent="0.2">
      <c r="A118" s="23" t="s">
        <v>113</v>
      </c>
      <c r="B118" s="7" t="s">
        <v>49</v>
      </c>
      <c r="C118" s="8">
        <v>3600</v>
      </c>
      <c r="D118" s="8">
        <f>SUM(H118:M118)</f>
        <v>0</v>
      </c>
      <c r="E118" s="8">
        <f t="shared" si="12"/>
        <v>3600</v>
      </c>
      <c r="F118" s="8"/>
      <c r="G118" s="8"/>
      <c r="H118" s="8"/>
      <c r="I118" s="12"/>
      <c r="J118" s="8"/>
      <c r="K118" s="8"/>
      <c r="L118" s="12"/>
      <c r="M118" s="12"/>
      <c r="N118" s="8"/>
      <c r="O118" s="8"/>
      <c r="P118" s="8"/>
      <c r="Q118" s="8"/>
      <c r="R118" s="8">
        <f>SUM(H118:Q118)</f>
        <v>0</v>
      </c>
    </row>
    <row r="119" spans="1:18" x14ac:dyDescent="0.2">
      <c r="A119" s="23" t="s">
        <v>114</v>
      </c>
      <c r="B119" s="7" t="s">
        <v>49</v>
      </c>
      <c r="C119" s="8">
        <v>1000</v>
      </c>
      <c r="D119" s="8">
        <f>SUM(H119:M119)</f>
        <v>0</v>
      </c>
      <c r="E119" s="8">
        <f t="shared" si="12"/>
        <v>1000</v>
      </c>
      <c r="F119" s="8"/>
      <c r="G119" s="8"/>
      <c r="H119" s="8"/>
      <c r="I119" s="12"/>
      <c r="J119" s="8"/>
      <c r="K119" s="8"/>
      <c r="L119" s="12"/>
      <c r="M119" s="12"/>
      <c r="N119" s="8"/>
      <c r="O119" s="8"/>
      <c r="P119" s="8"/>
      <c r="Q119" s="8"/>
      <c r="R119" s="8">
        <f>SUM(H119:Q119)</f>
        <v>0</v>
      </c>
    </row>
    <row r="120" spans="1:18" x14ac:dyDescent="0.2">
      <c r="A120" s="23" t="s">
        <v>115</v>
      </c>
      <c r="B120" s="7" t="s">
        <v>49</v>
      </c>
      <c r="C120" s="12">
        <f>50*12</f>
        <v>600</v>
      </c>
      <c r="D120" s="8">
        <f>SUM(H120:M120)</f>
        <v>0</v>
      </c>
      <c r="E120" s="8">
        <f t="shared" si="12"/>
        <v>600</v>
      </c>
      <c r="F120" s="8"/>
      <c r="G120" s="8"/>
      <c r="H120" s="8"/>
      <c r="I120" s="12"/>
      <c r="J120" s="8"/>
      <c r="K120" s="8"/>
      <c r="L120" s="12"/>
      <c r="M120" s="12"/>
      <c r="N120" s="8"/>
      <c r="O120" s="8"/>
      <c r="P120" s="8"/>
      <c r="Q120" s="8"/>
      <c r="R120" s="8">
        <f>SUM(H120:Q120)</f>
        <v>0</v>
      </c>
    </row>
    <row r="121" spans="1:18" x14ac:dyDescent="0.2">
      <c r="A121" s="23" t="s">
        <v>116</v>
      </c>
      <c r="B121" s="7" t="s">
        <v>49</v>
      </c>
      <c r="C121" s="8">
        <v>1950</v>
      </c>
      <c r="D121" s="8">
        <f>SUM(H121:M121)</f>
        <v>0</v>
      </c>
      <c r="E121" s="8">
        <f t="shared" si="12"/>
        <v>1950</v>
      </c>
      <c r="F121" s="8"/>
      <c r="G121" s="8"/>
      <c r="H121" s="8"/>
      <c r="I121" s="12"/>
      <c r="J121" s="8"/>
      <c r="K121" s="8"/>
      <c r="L121" s="12"/>
      <c r="M121" s="12"/>
      <c r="N121" s="8"/>
      <c r="O121" s="8"/>
      <c r="P121" s="8"/>
      <c r="Q121" s="8"/>
      <c r="R121" s="8">
        <f>SUM(H121:Q121)</f>
        <v>0</v>
      </c>
    </row>
    <row r="122" spans="1:18" x14ac:dyDescent="0.2">
      <c r="A122" s="11" t="s">
        <v>117</v>
      </c>
      <c r="B122" s="7" t="s">
        <v>49</v>
      </c>
      <c r="C122" s="8">
        <v>500</v>
      </c>
      <c r="D122" s="8">
        <f>SUM(H122:M122)</f>
        <v>0</v>
      </c>
      <c r="E122" s="8">
        <f t="shared" si="12"/>
        <v>500</v>
      </c>
      <c r="F122" s="8"/>
      <c r="G122" s="8"/>
      <c r="H122" s="8"/>
      <c r="I122" s="8"/>
      <c r="J122" s="8"/>
      <c r="K122" s="8"/>
      <c r="L122" s="12"/>
      <c r="M122" s="12"/>
      <c r="N122" s="8"/>
      <c r="O122" s="8"/>
      <c r="P122" s="8"/>
      <c r="Q122" s="8"/>
      <c r="R122" s="8">
        <f>SUM(H122:Q122)</f>
        <v>0</v>
      </c>
    </row>
    <row r="123" spans="1:18" x14ac:dyDescent="0.2">
      <c r="A123" s="11"/>
      <c r="B123" s="7"/>
      <c r="C123" s="8"/>
      <c r="D123" s="8"/>
      <c r="E123" s="8"/>
      <c r="F123" s="8"/>
      <c r="G123" s="8"/>
      <c r="H123" s="8"/>
      <c r="I123" s="8"/>
      <c r="J123" s="8"/>
      <c r="K123" s="8"/>
      <c r="L123" s="12"/>
      <c r="M123" s="12"/>
      <c r="N123" s="8"/>
      <c r="O123" s="8"/>
      <c r="P123" s="8"/>
      <c r="Q123" s="8"/>
      <c r="R123" s="9"/>
    </row>
    <row r="124" spans="1:18" s="18" customFormat="1" ht="13.5" thickBot="1" x14ac:dyDescent="0.25">
      <c r="A124" s="15" t="s">
        <v>118</v>
      </c>
      <c r="B124" s="15"/>
      <c r="C124" s="9">
        <f>C117+C110+C97+C87+C73+C62+C55</f>
        <v>425857.08400000003</v>
      </c>
      <c r="D124" s="9">
        <f>D117+D110+D97+D87+D73+D62+D55</f>
        <v>0</v>
      </c>
      <c r="E124" s="9">
        <f>SUM(E47:E122)</f>
        <v>2099238.1679999996</v>
      </c>
      <c r="F124" s="9">
        <f>SUM(F47:F122)</f>
        <v>73619.34</v>
      </c>
      <c r="G124" s="9">
        <f>SUM(G47:G122)</f>
        <v>3226</v>
      </c>
      <c r="H124" s="16">
        <f t="shared" ref="H124:R124" si="27">H47+H55+H62+H73+H87+H97+H110+H117</f>
        <v>0</v>
      </c>
      <c r="I124" s="16"/>
      <c r="J124" s="16"/>
      <c r="K124" s="16"/>
      <c r="L124" s="17">
        <f t="shared" si="27"/>
        <v>0</v>
      </c>
      <c r="M124" s="17">
        <f t="shared" si="27"/>
        <v>0</v>
      </c>
      <c r="N124" s="16">
        <f t="shared" si="27"/>
        <v>0</v>
      </c>
      <c r="O124" s="16">
        <f t="shared" si="27"/>
        <v>0</v>
      </c>
      <c r="P124" s="16">
        <f t="shared" si="27"/>
        <v>0</v>
      </c>
      <c r="Q124" s="16">
        <f t="shared" si="27"/>
        <v>0</v>
      </c>
      <c r="R124" s="16">
        <f t="shared" si="27"/>
        <v>0</v>
      </c>
    </row>
    <row r="125" spans="1:18" x14ac:dyDescent="0.2">
      <c r="A125" s="7"/>
      <c r="B125" s="7"/>
      <c r="C125" s="8"/>
      <c r="D125" s="8"/>
      <c r="E125" s="8"/>
      <c r="F125" s="8"/>
      <c r="G125" s="8"/>
      <c r="H125" s="8"/>
      <c r="I125" s="8"/>
      <c r="J125" s="30"/>
      <c r="K125" s="30"/>
      <c r="L125" s="12"/>
      <c r="M125" s="12"/>
      <c r="N125" s="8"/>
      <c r="O125" s="8"/>
      <c r="P125" s="8"/>
      <c r="Q125" s="8"/>
      <c r="R125" s="9"/>
    </row>
    <row r="126" spans="1:18" s="18" customFormat="1" ht="13.5" thickBot="1" x14ac:dyDescent="0.25">
      <c r="A126" s="18" t="s">
        <v>119</v>
      </c>
      <c r="C126" s="31"/>
      <c r="D126" s="31"/>
      <c r="E126" s="31"/>
      <c r="F126" s="31"/>
      <c r="G126" s="31"/>
      <c r="H126" s="32">
        <f t="shared" ref="H126:Q126" si="28">H43-H124</f>
        <v>0</v>
      </c>
      <c r="I126" s="32">
        <f t="shared" si="28"/>
        <v>0</v>
      </c>
      <c r="J126" s="32">
        <f t="shared" si="28"/>
        <v>0</v>
      </c>
      <c r="K126" s="32">
        <f t="shared" si="28"/>
        <v>0</v>
      </c>
      <c r="L126" s="32">
        <f t="shared" si="28"/>
        <v>0</v>
      </c>
      <c r="M126" s="32">
        <f t="shared" si="28"/>
        <v>0</v>
      </c>
      <c r="N126" s="32">
        <f t="shared" si="28"/>
        <v>0</v>
      </c>
      <c r="O126" s="32">
        <f t="shared" si="28"/>
        <v>0</v>
      </c>
      <c r="P126" s="32">
        <f t="shared" si="28"/>
        <v>0</v>
      </c>
      <c r="Q126" s="32">
        <f t="shared" si="28"/>
        <v>0</v>
      </c>
      <c r="R126" s="33">
        <f>SUM(H126:Q126)</f>
        <v>0</v>
      </c>
    </row>
    <row r="127" spans="1:18" ht="13.5" thickTop="1" x14ac:dyDescent="0.2">
      <c r="C127" s="34"/>
      <c r="D127" s="34"/>
      <c r="E127" s="34"/>
      <c r="F127" s="34"/>
      <c r="G127" s="34"/>
      <c r="H127" s="34"/>
      <c r="I127" s="34"/>
      <c r="J127" s="34"/>
      <c r="K127" s="34"/>
      <c r="L127" s="35"/>
      <c r="M127" s="35"/>
      <c r="N127" s="34"/>
      <c r="O127" s="34"/>
      <c r="P127" s="34"/>
      <c r="Q127" s="34"/>
      <c r="R127" s="31"/>
    </row>
    <row r="128" spans="1:18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5"/>
      <c r="M128" s="35"/>
      <c r="N128" s="34"/>
      <c r="O128" s="34"/>
      <c r="P128" s="34"/>
      <c r="Q128" s="34"/>
      <c r="R128" s="31"/>
    </row>
    <row r="129" spans="3:18" x14ac:dyDescent="0.2">
      <c r="C129" s="34"/>
      <c r="D129" s="34"/>
      <c r="E129" s="34"/>
      <c r="F129" s="34"/>
      <c r="G129" s="34"/>
      <c r="H129" s="34"/>
      <c r="I129" s="34"/>
      <c r="J129" s="34"/>
      <c r="K129" s="34"/>
      <c r="L129" s="35"/>
      <c r="M129" s="35"/>
      <c r="N129" s="34"/>
      <c r="O129" s="34"/>
      <c r="P129" s="34"/>
      <c r="Q129" s="34"/>
      <c r="R129" s="31"/>
    </row>
    <row r="130" spans="3:18" x14ac:dyDescent="0.2">
      <c r="C130" s="34"/>
      <c r="D130" s="34"/>
      <c r="E130" s="34"/>
      <c r="F130" s="34"/>
      <c r="G130" s="34"/>
      <c r="H130" s="34"/>
      <c r="I130" s="34"/>
      <c r="J130" s="34"/>
      <c r="K130" s="34"/>
      <c r="L130" s="35"/>
      <c r="M130" s="35"/>
      <c r="N130" s="34"/>
      <c r="O130" s="34"/>
      <c r="P130" s="34"/>
      <c r="Q130" s="34"/>
      <c r="R130" s="31"/>
    </row>
    <row r="131" spans="3:18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5"/>
      <c r="M131" s="35"/>
      <c r="N131" s="34"/>
      <c r="O131" s="34"/>
      <c r="P131" s="34"/>
      <c r="Q131" s="34"/>
      <c r="R131" s="31"/>
    </row>
    <row r="132" spans="3:18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5"/>
      <c r="M132" s="35"/>
      <c r="N132" s="34"/>
      <c r="O132" s="34"/>
      <c r="P132" s="34"/>
      <c r="Q132" s="34"/>
      <c r="R132" s="31"/>
    </row>
    <row r="133" spans="3:18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5"/>
      <c r="M133" s="35"/>
      <c r="N133" s="34"/>
      <c r="O133" s="34"/>
      <c r="P133" s="34"/>
      <c r="Q133" s="34"/>
      <c r="R133" s="31"/>
    </row>
    <row r="134" spans="3:18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5"/>
      <c r="M134" s="35"/>
      <c r="N134" s="34"/>
      <c r="O134" s="34"/>
      <c r="P134" s="34"/>
      <c r="Q134" s="34"/>
      <c r="R134" s="31"/>
    </row>
    <row r="135" spans="3:18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5"/>
      <c r="M135" s="35"/>
      <c r="N135" s="34"/>
      <c r="O135" s="34"/>
      <c r="P135" s="34"/>
      <c r="Q135" s="34"/>
      <c r="R135" s="31"/>
    </row>
    <row r="136" spans="3:18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5"/>
      <c r="M136" s="35"/>
      <c r="N136" s="34"/>
      <c r="O136" s="34"/>
      <c r="P136" s="34"/>
      <c r="Q136" s="34"/>
      <c r="R136" s="31"/>
    </row>
    <row r="137" spans="3:18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5"/>
      <c r="M137" s="35"/>
      <c r="N137" s="34"/>
      <c r="O137" s="34"/>
      <c r="P137" s="34"/>
      <c r="Q137" s="34"/>
      <c r="R137" s="31"/>
    </row>
    <row r="138" spans="3:18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5"/>
      <c r="M138" s="35"/>
      <c r="N138" s="34"/>
      <c r="O138" s="34"/>
      <c r="P138" s="34"/>
      <c r="Q138" s="34"/>
      <c r="R138" s="31"/>
    </row>
    <row r="139" spans="3:18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5"/>
      <c r="M139" s="35"/>
      <c r="N139" s="34"/>
      <c r="O139" s="34"/>
      <c r="P139" s="34"/>
      <c r="Q139" s="34"/>
      <c r="R139" s="31"/>
    </row>
    <row r="140" spans="3:18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5"/>
      <c r="M140" s="35"/>
      <c r="N140" s="34"/>
      <c r="O140" s="34"/>
      <c r="P140" s="34"/>
      <c r="Q140" s="34"/>
      <c r="R140" s="31"/>
    </row>
    <row r="141" spans="3:18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5"/>
      <c r="M141" s="35"/>
      <c r="N141" s="34"/>
      <c r="O141" s="34"/>
      <c r="P141" s="34"/>
      <c r="Q141" s="34"/>
      <c r="R141" s="31"/>
    </row>
    <row r="142" spans="3:18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5"/>
      <c r="M142" s="35"/>
      <c r="N142" s="34"/>
      <c r="O142" s="34"/>
      <c r="P142" s="34"/>
      <c r="Q142" s="34"/>
      <c r="R142" s="31"/>
    </row>
    <row r="143" spans="3:18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5"/>
      <c r="M143" s="35"/>
      <c r="N143" s="34"/>
      <c r="O143" s="34"/>
      <c r="P143" s="34"/>
      <c r="Q143" s="34"/>
      <c r="R143" s="31"/>
    </row>
    <row r="144" spans="3:18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5"/>
      <c r="M144" s="35"/>
      <c r="N144" s="34"/>
      <c r="O144" s="34"/>
      <c r="P144" s="34"/>
      <c r="Q144" s="34"/>
      <c r="R144" s="31"/>
    </row>
    <row r="145" spans="3:18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5"/>
      <c r="M145" s="35"/>
      <c r="N145" s="34"/>
      <c r="O145" s="34"/>
      <c r="P145" s="34"/>
      <c r="Q145" s="34"/>
      <c r="R145" s="31"/>
    </row>
    <row r="146" spans="3:18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5"/>
      <c r="M146" s="35"/>
      <c r="N146" s="34"/>
      <c r="O146" s="34"/>
      <c r="P146" s="34"/>
      <c r="Q146" s="34"/>
      <c r="R146" s="31"/>
    </row>
    <row r="147" spans="3:18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5"/>
      <c r="M147" s="35"/>
      <c r="N147" s="34"/>
      <c r="O147" s="34"/>
      <c r="P147" s="34"/>
      <c r="Q147" s="34"/>
      <c r="R147" s="31"/>
    </row>
    <row r="148" spans="3:18" x14ac:dyDescent="0.2">
      <c r="C148" s="34"/>
      <c r="D148" s="34"/>
      <c r="E148" s="34"/>
      <c r="F148" s="34"/>
      <c r="G148" s="34"/>
      <c r="H148" s="34"/>
      <c r="I148" s="34"/>
      <c r="J148" s="34"/>
      <c r="K148" s="34"/>
      <c r="L148" s="35"/>
      <c r="M148" s="35"/>
      <c r="N148" s="34"/>
      <c r="O148" s="34"/>
      <c r="P148" s="34"/>
      <c r="Q148" s="34"/>
      <c r="R148" s="31"/>
    </row>
    <row r="149" spans="3:18" x14ac:dyDescent="0.2">
      <c r="C149" s="34"/>
      <c r="D149" s="34"/>
      <c r="E149" s="34"/>
      <c r="F149" s="34"/>
      <c r="G149" s="34"/>
      <c r="H149" s="34"/>
      <c r="I149" s="34"/>
      <c r="J149" s="34"/>
      <c r="K149" s="34"/>
      <c r="L149" s="35"/>
      <c r="M149" s="35"/>
      <c r="N149" s="34"/>
      <c r="O149" s="34"/>
      <c r="P149" s="34"/>
      <c r="Q149" s="34"/>
      <c r="R149" s="31"/>
    </row>
    <row r="150" spans="3:18" x14ac:dyDescent="0.2">
      <c r="C150" s="34"/>
      <c r="D150" s="34"/>
      <c r="E150" s="34"/>
      <c r="F150" s="34"/>
      <c r="G150" s="34"/>
      <c r="H150" s="34"/>
      <c r="I150" s="34"/>
      <c r="J150" s="34"/>
      <c r="K150" s="34"/>
      <c r="L150" s="35"/>
      <c r="M150" s="35"/>
      <c r="N150" s="34"/>
      <c r="O150" s="34"/>
      <c r="P150" s="34"/>
      <c r="Q150" s="34"/>
      <c r="R150" s="31"/>
    </row>
    <row r="151" spans="3:18" x14ac:dyDescent="0.2">
      <c r="C151" s="34"/>
      <c r="D151" s="34"/>
      <c r="E151" s="34"/>
      <c r="F151" s="34"/>
      <c r="G151" s="34"/>
      <c r="H151" s="34"/>
      <c r="I151" s="34"/>
      <c r="J151" s="34"/>
      <c r="K151" s="34"/>
      <c r="L151" s="35"/>
      <c r="M151" s="35"/>
      <c r="N151" s="34"/>
      <c r="O151" s="34"/>
      <c r="P151" s="34"/>
      <c r="Q151" s="34"/>
      <c r="R151" s="31"/>
    </row>
    <row r="152" spans="3:18" x14ac:dyDescent="0.2">
      <c r="C152" s="34"/>
      <c r="D152" s="34"/>
      <c r="E152" s="34"/>
      <c r="F152" s="34"/>
      <c r="G152" s="34"/>
      <c r="H152" s="34"/>
      <c r="I152" s="34"/>
      <c r="J152" s="34"/>
      <c r="K152" s="34"/>
      <c r="L152" s="35"/>
      <c r="M152" s="35"/>
      <c r="N152" s="34"/>
      <c r="O152" s="34"/>
      <c r="P152" s="34"/>
      <c r="Q152" s="34"/>
      <c r="R152" s="31"/>
    </row>
    <row r="153" spans="3:18" x14ac:dyDescent="0.2">
      <c r="C153" s="34"/>
      <c r="D153" s="34"/>
      <c r="E153" s="34"/>
      <c r="F153" s="34"/>
      <c r="G153" s="34"/>
      <c r="H153" s="34"/>
      <c r="I153" s="34"/>
      <c r="J153" s="34"/>
      <c r="K153" s="34"/>
      <c r="L153" s="35"/>
      <c r="M153" s="35"/>
      <c r="N153" s="34"/>
      <c r="O153" s="34"/>
      <c r="P153" s="34"/>
      <c r="Q153" s="34"/>
      <c r="R153" s="31"/>
    </row>
    <row r="154" spans="3:18" x14ac:dyDescent="0.2">
      <c r="C154" s="34"/>
      <c r="D154" s="34"/>
      <c r="E154" s="34"/>
      <c r="F154" s="34"/>
      <c r="G154" s="34"/>
      <c r="H154" s="34"/>
      <c r="I154" s="34"/>
      <c r="J154" s="34"/>
      <c r="K154" s="34"/>
      <c r="L154" s="35"/>
      <c r="M154" s="35"/>
      <c r="N154" s="34"/>
      <c r="O154" s="34"/>
      <c r="P154" s="34"/>
      <c r="Q154" s="34"/>
      <c r="R154" s="31"/>
    </row>
    <row r="155" spans="3:18" x14ac:dyDescent="0.2">
      <c r="C155" s="34"/>
      <c r="D155" s="34"/>
      <c r="E155" s="34"/>
      <c r="F155" s="34"/>
      <c r="G155" s="34"/>
      <c r="H155" s="34"/>
      <c r="I155" s="34"/>
      <c r="J155" s="34"/>
      <c r="K155" s="34"/>
      <c r="L155" s="35"/>
      <c r="M155" s="35"/>
      <c r="N155" s="34"/>
      <c r="O155" s="34"/>
      <c r="P155" s="34"/>
      <c r="Q155" s="34"/>
      <c r="R155" s="31"/>
    </row>
    <row r="156" spans="3:18" x14ac:dyDescent="0.2">
      <c r="C156" s="34"/>
      <c r="D156" s="34"/>
      <c r="E156" s="34"/>
      <c r="F156" s="34"/>
      <c r="G156" s="34"/>
      <c r="H156" s="34"/>
      <c r="I156" s="34"/>
      <c r="J156" s="34"/>
      <c r="K156" s="34"/>
      <c r="L156" s="35"/>
      <c r="M156" s="35"/>
      <c r="N156" s="34"/>
      <c r="O156" s="34"/>
      <c r="P156" s="34"/>
      <c r="Q156" s="34"/>
      <c r="R156" s="31"/>
    </row>
    <row r="157" spans="3:18" x14ac:dyDescent="0.2">
      <c r="C157" s="34"/>
      <c r="D157" s="34"/>
      <c r="E157" s="34"/>
      <c r="F157" s="34"/>
      <c r="G157" s="34"/>
      <c r="H157" s="34"/>
      <c r="I157" s="34"/>
      <c r="J157" s="34"/>
      <c r="K157" s="34"/>
      <c r="L157" s="35"/>
      <c r="M157" s="35"/>
      <c r="N157" s="34"/>
      <c r="O157" s="34"/>
      <c r="P157" s="34"/>
      <c r="Q157" s="34"/>
      <c r="R157" s="31"/>
    </row>
    <row r="158" spans="3:18" x14ac:dyDescent="0.2">
      <c r="C158" s="34"/>
      <c r="D158" s="34"/>
      <c r="E158" s="34"/>
      <c r="F158" s="34"/>
      <c r="G158" s="34"/>
      <c r="H158" s="34"/>
      <c r="I158" s="34"/>
      <c r="J158" s="34"/>
      <c r="K158" s="34"/>
      <c r="L158" s="35"/>
      <c r="M158" s="35"/>
      <c r="N158" s="34"/>
      <c r="O158" s="34"/>
      <c r="P158" s="34"/>
      <c r="Q158" s="34"/>
      <c r="R158" s="31"/>
    </row>
    <row r="164" s="6" customFormat="1" x14ac:dyDescent="0.2"/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5" workbookViewId="0">
      <selection activeCell="H40" sqref="H40"/>
    </sheetView>
  </sheetViews>
  <sheetFormatPr defaultRowHeight="15" x14ac:dyDescent="0.25"/>
  <sheetData>
    <row r="1" spans="1:8" x14ac:dyDescent="0.25">
      <c r="A1" s="6" t="s">
        <v>126</v>
      </c>
      <c r="B1" s="6"/>
      <c r="C1" s="6"/>
      <c r="D1" s="6"/>
      <c r="E1" s="6"/>
      <c r="F1" s="6"/>
      <c r="G1" s="6"/>
      <c r="H1" s="6"/>
    </row>
    <row r="2" spans="1:8" x14ac:dyDescent="0.25">
      <c r="A2" s="6" t="s">
        <v>141</v>
      </c>
      <c r="B2" s="6"/>
      <c r="C2" s="6"/>
      <c r="D2" s="6"/>
      <c r="E2" s="6"/>
      <c r="F2" s="6"/>
      <c r="G2" s="6"/>
      <c r="H2" s="6"/>
    </row>
    <row r="5" spans="1:8" x14ac:dyDescent="0.25">
      <c r="F5" s="40">
        <v>2016</v>
      </c>
      <c r="G5" s="40"/>
      <c r="H5" s="40">
        <v>2015</v>
      </c>
    </row>
    <row r="8" spans="1:8" x14ac:dyDescent="0.25">
      <c r="A8" t="s">
        <v>142</v>
      </c>
    </row>
    <row r="10" spans="1:8" x14ac:dyDescent="0.25">
      <c r="A10" t="s">
        <v>143</v>
      </c>
    </row>
    <row r="11" spans="1:8" x14ac:dyDescent="0.25">
      <c r="A11" t="s">
        <v>144</v>
      </c>
    </row>
    <row r="12" spans="1:8" x14ac:dyDescent="0.25">
      <c r="B12" t="s">
        <v>145</v>
      </c>
    </row>
    <row r="13" spans="1:8" x14ac:dyDescent="0.25">
      <c r="B13" t="s">
        <v>146</v>
      </c>
      <c r="F13" s="36"/>
      <c r="H13" s="36"/>
    </row>
    <row r="17" spans="1:8" x14ac:dyDescent="0.25">
      <c r="A17" t="s">
        <v>147</v>
      </c>
    </row>
    <row r="18" spans="1:8" x14ac:dyDescent="0.25">
      <c r="B18" t="s">
        <v>148</v>
      </c>
    </row>
    <row r="19" spans="1:8" x14ac:dyDescent="0.25">
      <c r="B19" t="s">
        <v>138</v>
      </c>
    </row>
    <row r="20" spans="1:8" x14ac:dyDescent="0.25">
      <c r="B20" t="s">
        <v>132</v>
      </c>
    </row>
    <row r="21" spans="1:8" x14ac:dyDescent="0.25">
      <c r="B21" t="s">
        <v>137</v>
      </c>
      <c r="F21" s="36"/>
      <c r="H21" s="36"/>
    </row>
    <row r="26" spans="1:8" x14ac:dyDescent="0.25">
      <c r="A26" t="s">
        <v>149</v>
      </c>
    </row>
    <row r="27" spans="1:8" x14ac:dyDescent="0.25">
      <c r="B27" t="s">
        <v>150</v>
      </c>
      <c r="F27" s="36"/>
      <c r="H27" s="36"/>
    </row>
    <row r="31" spans="1:8" x14ac:dyDescent="0.25">
      <c r="A31" t="s">
        <v>151</v>
      </c>
    </row>
    <row r="33" spans="1:8" x14ac:dyDescent="0.25">
      <c r="A33" t="s">
        <v>152</v>
      </c>
      <c r="F33" s="36"/>
      <c r="H33" s="36"/>
    </row>
    <row r="35" spans="1:8" ht="15.75" thickBot="1" x14ac:dyDescent="0.3">
      <c r="A35" t="s">
        <v>153</v>
      </c>
      <c r="F35" s="41"/>
      <c r="H35" s="41"/>
    </row>
    <row r="36" spans="1:8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 Balance sheet</vt:lpstr>
      <vt:lpstr>2016 Rev. Exp. Budget</vt:lpstr>
      <vt:lpstr>2016 Cash Flow Budget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Innanen</dc:creator>
  <cp:lastModifiedBy>jennifer.banks-doll</cp:lastModifiedBy>
  <cp:lastPrinted>2015-12-14T17:13:11Z</cp:lastPrinted>
  <dcterms:created xsi:type="dcterms:W3CDTF">2015-10-13T20:18:26Z</dcterms:created>
  <dcterms:modified xsi:type="dcterms:W3CDTF">2015-12-14T17:15:34Z</dcterms:modified>
</cp:coreProperties>
</file>